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D+\02_CARBONO\XLS\bdCARBONO\2016\UVG\CEAB-UVG1\BD_C_LB país 2015\"/>
    </mc:Choice>
  </mc:AlternateContent>
  <bookViews>
    <workbookView xWindow="2790" yWindow="0" windowWidth="20670" windowHeight="10320" activeTab="1"/>
  </bookViews>
  <sheets>
    <sheet name="Datos Grales" sheetId="2" r:id="rId1"/>
    <sheet name="Arboles" sheetId="8" r:id="rId2"/>
    <sheet name="Hoja1" sheetId="9" r:id="rId3"/>
    <sheet name="Arbustos" sheetId="4" r:id="rId4"/>
    <sheet name="H-M" sheetId="3" r:id="rId5"/>
    <sheet name="Resumen TNC" sheetId="7" r:id="rId6"/>
  </sheets>
  <definedNames>
    <definedName name="_xlnm._FilterDatabase" localSheetId="1" hidden="1">Arboles!$A$1:$J$1331</definedName>
    <definedName name="_xlnm._FilterDatabase" localSheetId="3" hidden="1">Arbustos!$A$1:$I$87</definedName>
    <definedName name="_xlnm._FilterDatabase" localSheetId="0" hidden="1">'Datos Grales'!$A$2:$M$43</definedName>
  </definedNames>
  <calcPr calcId="152511"/>
  <pivotCaches>
    <pivotCache cacheId="56" r:id="rId7"/>
  </pivotCaches>
</workbook>
</file>

<file path=xl/calcChain.xml><?xml version="1.0" encoding="utf-8"?>
<calcChain xmlns="http://schemas.openxmlformats.org/spreadsheetml/2006/main">
  <c r="D322" i="9" l="1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6" i="9"/>
  <c r="C87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W6" i="8" l="1"/>
  <c r="K3" i="8" l="1"/>
  <c r="L3" i="8"/>
  <c r="M3" i="8" s="1"/>
  <c r="K4" i="8"/>
  <c r="L4" i="8"/>
  <c r="M4" i="8" s="1"/>
  <c r="K5" i="8"/>
  <c r="L5" i="8"/>
  <c r="K6" i="8"/>
  <c r="L6" i="8"/>
  <c r="M6" i="8" s="1"/>
  <c r="K7" i="8"/>
  <c r="L7" i="8"/>
  <c r="K8" i="8"/>
  <c r="L8" i="8"/>
  <c r="K9" i="8"/>
  <c r="L9" i="8"/>
  <c r="K10" i="8"/>
  <c r="L10" i="8"/>
  <c r="M10" i="8"/>
  <c r="K11" i="8"/>
  <c r="L11" i="8"/>
  <c r="M11" i="8" s="1"/>
  <c r="K12" i="8"/>
  <c r="L12" i="8"/>
  <c r="M12" i="8" s="1"/>
  <c r="K13" i="8"/>
  <c r="L13" i="8"/>
  <c r="K14" i="8"/>
  <c r="L14" i="8"/>
  <c r="M14" i="8" s="1"/>
  <c r="K15" i="8"/>
  <c r="L15" i="8"/>
  <c r="K16" i="8"/>
  <c r="L16" i="8"/>
  <c r="K17" i="8"/>
  <c r="L17" i="8"/>
  <c r="K18" i="8"/>
  <c r="L18" i="8"/>
  <c r="M18" i="8"/>
  <c r="K19" i="8"/>
  <c r="L19" i="8"/>
  <c r="M19" i="8" s="1"/>
  <c r="K20" i="8"/>
  <c r="L20" i="8"/>
  <c r="M20" i="8" s="1"/>
  <c r="K21" i="8"/>
  <c r="L21" i="8"/>
  <c r="K22" i="8"/>
  <c r="L22" i="8"/>
  <c r="M22" i="8" s="1"/>
  <c r="K23" i="8"/>
  <c r="L23" i="8"/>
  <c r="K24" i="8"/>
  <c r="L24" i="8"/>
  <c r="K25" i="8"/>
  <c r="L25" i="8"/>
  <c r="K26" i="8"/>
  <c r="L26" i="8"/>
  <c r="M26" i="8"/>
  <c r="K27" i="8"/>
  <c r="L27" i="8"/>
  <c r="M27" i="8" s="1"/>
  <c r="K28" i="8"/>
  <c r="L28" i="8"/>
  <c r="M28" i="8" s="1"/>
  <c r="K29" i="8"/>
  <c r="L29" i="8"/>
  <c r="K30" i="8"/>
  <c r="L30" i="8"/>
  <c r="M30" i="8" s="1"/>
  <c r="K31" i="8"/>
  <c r="L31" i="8"/>
  <c r="K32" i="8"/>
  <c r="L32" i="8"/>
  <c r="K33" i="8"/>
  <c r="L33" i="8"/>
  <c r="K34" i="8"/>
  <c r="L34" i="8"/>
  <c r="M34" i="8"/>
  <c r="K35" i="8"/>
  <c r="L35" i="8"/>
  <c r="M35" i="8" s="1"/>
  <c r="K36" i="8"/>
  <c r="L36" i="8"/>
  <c r="M36" i="8" s="1"/>
  <c r="K37" i="8"/>
  <c r="L37" i="8"/>
  <c r="K38" i="8"/>
  <c r="L38" i="8"/>
  <c r="M38" i="8" s="1"/>
  <c r="K39" i="8"/>
  <c r="L39" i="8"/>
  <c r="K40" i="8"/>
  <c r="L40" i="8"/>
  <c r="K41" i="8"/>
  <c r="L41" i="8"/>
  <c r="K42" i="8"/>
  <c r="L42" i="8"/>
  <c r="M42" i="8"/>
  <c r="K43" i="8"/>
  <c r="L43" i="8"/>
  <c r="M43" i="8" s="1"/>
  <c r="K44" i="8"/>
  <c r="L44" i="8"/>
  <c r="M44" i="8" s="1"/>
  <c r="K45" i="8"/>
  <c r="L45" i="8"/>
  <c r="K46" i="8"/>
  <c r="L46" i="8"/>
  <c r="M46" i="8" s="1"/>
  <c r="K47" i="8"/>
  <c r="L47" i="8"/>
  <c r="K48" i="8"/>
  <c r="L48" i="8"/>
  <c r="K49" i="8"/>
  <c r="L49" i="8"/>
  <c r="K50" i="8"/>
  <c r="L50" i="8"/>
  <c r="M50" i="8"/>
  <c r="K51" i="8"/>
  <c r="L51" i="8"/>
  <c r="M51" i="8" s="1"/>
  <c r="K52" i="8"/>
  <c r="L52" i="8"/>
  <c r="M52" i="8" s="1"/>
  <c r="K53" i="8"/>
  <c r="L53" i="8"/>
  <c r="K54" i="8"/>
  <c r="L54" i="8"/>
  <c r="M54" i="8" s="1"/>
  <c r="K55" i="8"/>
  <c r="L55" i="8"/>
  <c r="K56" i="8"/>
  <c r="L56" i="8"/>
  <c r="K57" i="8"/>
  <c r="L57" i="8"/>
  <c r="K58" i="8"/>
  <c r="L58" i="8"/>
  <c r="M58" i="8"/>
  <c r="K59" i="8"/>
  <c r="L59" i="8"/>
  <c r="M59" i="8" s="1"/>
  <c r="K60" i="8"/>
  <c r="L60" i="8"/>
  <c r="M60" i="8" s="1"/>
  <c r="K61" i="8"/>
  <c r="L61" i="8"/>
  <c r="K62" i="8"/>
  <c r="L62" i="8"/>
  <c r="M62" i="8" s="1"/>
  <c r="K63" i="8"/>
  <c r="L63" i="8"/>
  <c r="K64" i="8"/>
  <c r="L64" i="8"/>
  <c r="K65" i="8"/>
  <c r="L65" i="8"/>
  <c r="K66" i="8"/>
  <c r="L66" i="8"/>
  <c r="M66" i="8"/>
  <c r="K67" i="8"/>
  <c r="L67" i="8"/>
  <c r="M67" i="8" s="1"/>
  <c r="K68" i="8"/>
  <c r="L68" i="8"/>
  <c r="M68" i="8" s="1"/>
  <c r="K69" i="8"/>
  <c r="L69" i="8"/>
  <c r="K70" i="8"/>
  <c r="L70" i="8"/>
  <c r="M70" i="8" s="1"/>
  <c r="K71" i="8"/>
  <c r="L71" i="8"/>
  <c r="K72" i="8"/>
  <c r="L72" i="8"/>
  <c r="K73" i="8"/>
  <c r="L73" i="8"/>
  <c r="K74" i="8"/>
  <c r="L74" i="8"/>
  <c r="M74" i="8"/>
  <c r="K75" i="8"/>
  <c r="L75" i="8"/>
  <c r="M75" i="8" s="1"/>
  <c r="K76" i="8"/>
  <c r="L76" i="8"/>
  <c r="M76" i="8" s="1"/>
  <c r="K77" i="8"/>
  <c r="L77" i="8"/>
  <c r="K78" i="8"/>
  <c r="L78" i="8"/>
  <c r="M78" i="8" s="1"/>
  <c r="K79" i="8"/>
  <c r="L79" i="8"/>
  <c r="K80" i="8"/>
  <c r="L80" i="8"/>
  <c r="K81" i="8"/>
  <c r="L81" i="8"/>
  <c r="K82" i="8"/>
  <c r="L82" i="8"/>
  <c r="M82" i="8"/>
  <c r="K83" i="8"/>
  <c r="L83" i="8"/>
  <c r="M83" i="8" s="1"/>
  <c r="K84" i="8"/>
  <c r="L84" i="8"/>
  <c r="M84" i="8" s="1"/>
  <c r="K85" i="8"/>
  <c r="L85" i="8"/>
  <c r="K86" i="8"/>
  <c r="L86" i="8"/>
  <c r="M86" i="8" s="1"/>
  <c r="K87" i="8"/>
  <c r="L87" i="8"/>
  <c r="K88" i="8"/>
  <c r="L88" i="8"/>
  <c r="K89" i="8"/>
  <c r="L89" i="8"/>
  <c r="K90" i="8"/>
  <c r="L90" i="8"/>
  <c r="M90" i="8"/>
  <c r="K91" i="8"/>
  <c r="L91" i="8"/>
  <c r="M91" i="8" s="1"/>
  <c r="K92" i="8"/>
  <c r="L92" i="8"/>
  <c r="M92" i="8" s="1"/>
  <c r="K93" i="8"/>
  <c r="L93" i="8"/>
  <c r="K94" i="8"/>
  <c r="L94" i="8"/>
  <c r="M94" i="8" s="1"/>
  <c r="K95" i="8"/>
  <c r="L95" i="8"/>
  <c r="K96" i="8"/>
  <c r="L96" i="8"/>
  <c r="K97" i="8"/>
  <c r="L97" i="8"/>
  <c r="K98" i="8"/>
  <c r="L98" i="8"/>
  <c r="M98" i="8"/>
  <c r="K99" i="8"/>
  <c r="L99" i="8"/>
  <c r="M99" i="8" s="1"/>
  <c r="K100" i="8"/>
  <c r="L100" i="8"/>
  <c r="M100" i="8" s="1"/>
  <c r="K101" i="8"/>
  <c r="L101" i="8"/>
  <c r="K102" i="8"/>
  <c r="L102" i="8"/>
  <c r="M102" i="8" s="1"/>
  <c r="K103" i="8"/>
  <c r="L103" i="8"/>
  <c r="K104" i="8"/>
  <c r="L104" i="8"/>
  <c r="K105" i="8"/>
  <c r="L105" i="8"/>
  <c r="K106" i="8"/>
  <c r="L106" i="8"/>
  <c r="M106" i="8"/>
  <c r="K107" i="8"/>
  <c r="L107" i="8"/>
  <c r="M107" i="8" s="1"/>
  <c r="K108" i="8"/>
  <c r="L108" i="8"/>
  <c r="M108" i="8" s="1"/>
  <c r="K109" i="8"/>
  <c r="L109" i="8"/>
  <c r="K110" i="8"/>
  <c r="L110" i="8"/>
  <c r="M110" i="8" s="1"/>
  <c r="K111" i="8"/>
  <c r="L111" i="8"/>
  <c r="K112" i="8"/>
  <c r="L112" i="8"/>
  <c r="K113" i="8"/>
  <c r="L113" i="8"/>
  <c r="K114" i="8"/>
  <c r="L114" i="8"/>
  <c r="M114" i="8"/>
  <c r="K115" i="8"/>
  <c r="L115" i="8"/>
  <c r="M115" i="8" s="1"/>
  <c r="K116" i="8"/>
  <c r="L116" i="8"/>
  <c r="M116" i="8" s="1"/>
  <c r="K117" i="8"/>
  <c r="L117" i="8"/>
  <c r="K118" i="8"/>
  <c r="L118" i="8"/>
  <c r="M118" i="8" s="1"/>
  <c r="K119" i="8"/>
  <c r="L119" i="8"/>
  <c r="K120" i="8"/>
  <c r="L120" i="8"/>
  <c r="K121" i="8"/>
  <c r="L121" i="8"/>
  <c r="K122" i="8"/>
  <c r="L122" i="8"/>
  <c r="M122" i="8"/>
  <c r="K123" i="8"/>
  <c r="L123" i="8"/>
  <c r="M123" i="8" s="1"/>
  <c r="K124" i="8"/>
  <c r="L124" i="8"/>
  <c r="M124" i="8" s="1"/>
  <c r="K125" i="8"/>
  <c r="L125" i="8"/>
  <c r="K126" i="8"/>
  <c r="L126" i="8"/>
  <c r="M126" i="8" s="1"/>
  <c r="K127" i="8"/>
  <c r="L127" i="8"/>
  <c r="K128" i="8"/>
  <c r="L128" i="8"/>
  <c r="K129" i="8"/>
  <c r="L129" i="8"/>
  <c r="K130" i="8"/>
  <c r="L130" i="8"/>
  <c r="M130" i="8"/>
  <c r="K131" i="8"/>
  <c r="L131" i="8"/>
  <c r="M131" i="8" s="1"/>
  <c r="K132" i="8"/>
  <c r="L132" i="8"/>
  <c r="M132" i="8" s="1"/>
  <c r="K133" i="8"/>
  <c r="L133" i="8"/>
  <c r="K134" i="8"/>
  <c r="L134" i="8"/>
  <c r="M134" i="8" s="1"/>
  <c r="K135" i="8"/>
  <c r="L135" i="8"/>
  <c r="K136" i="8"/>
  <c r="L136" i="8"/>
  <c r="K137" i="8"/>
  <c r="L137" i="8"/>
  <c r="K138" i="8"/>
  <c r="L138" i="8"/>
  <c r="M138" i="8"/>
  <c r="K139" i="8"/>
  <c r="L139" i="8"/>
  <c r="M139" i="8" s="1"/>
  <c r="K140" i="8"/>
  <c r="L140" i="8"/>
  <c r="M140" i="8" s="1"/>
  <c r="K141" i="8"/>
  <c r="L141" i="8"/>
  <c r="K142" i="8"/>
  <c r="L142" i="8"/>
  <c r="M142" i="8" s="1"/>
  <c r="K143" i="8"/>
  <c r="L143" i="8"/>
  <c r="K144" i="8"/>
  <c r="L144" i="8"/>
  <c r="K145" i="8"/>
  <c r="L145" i="8"/>
  <c r="K146" i="8"/>
  <c r="L146" i="8"/>
  <c r="M146" i="8"/>
  <c r="K147" i="8"/>
  <c r="L147" i="8"/>
  <c r="M147" i="8" s="1"/>
  <c r="K148" i="8"/>
  <c r="L148" i="8"/>
  <c r="M148" i="8" s="1"/>
  <c r="K149" i="8"/>
  <c r="L149" i="8"/>
  <c r="K150" i="8"/>
  <c r="L150" i="8"/>
  <c r="M150" i="8" s="1"/>
  <c r="K151" i="8"/>
  <c r="L151" i="8"/>
  <c r="K152" i="8"/>
  <c r="L152" i="8"/>
  <c r="K153" i="8"/>
  <c r="L153" i="8"/>
  <c r="K154" i="8"/>
  <c r="L154" i="8"/>
  <c r="M154" i="8"/>
  <c r="K155" i="8"/>
  <c r="L155" i="8"/>
  <c r="M155" i="8" s="1"/>
  <c r="K156" i="8"/>
  <c r="L156" i="8"/>
  <c r="M156" i="8" s="1"/>
  <c r="K157" i="8"/>
  <c r="L157" i="8"/>
  <c r="K158" i="8"/>
  <c r="L158" i="8"/>
  <c r="M158" i="8" s="1"/>
  <c r="K159" i="8"/>
  <c r="L159" i="8"/>
  <c r="K160" i="8"/>
  <c r="L160" i="8"/>
  <c r="K161" i="8"/>
  <c r="L161" i="8"/>
  <c r="K162" i="8"/>
  <c r="L162" i="8"/>
  <c r="M162" i="8"/>
  <c r="K163" i="8"/>
  <c r="L163" i="8"/>
  <c r="M163" i="8" s="1"/>
  <c r="K164" i="8"/>
  <c r="L164" i="8"/>
  <c r="M164" i="8" s="1"/>
  <c r="K165" i="8"/>
  <c r="L165" i="8"/>
  <c r="K166" i="8"/>
  <c r="L166" i="8"/>
  <c r="M166" i="8" s="1"/>
  <c r="K167" i="8"/>
  <c r="L167" i="8"/>
  <c r="K168" i="8"/>
  <c r="L168" i="8"/>
  <c r="K169" i="8"/>
  <c r="L169" i="8"/>
  <c r="K170" i="8"/>
  <c r="L170" i="8"/>
  <c r="M170" i="8"/>
  <c r="K171" i="8"/>
  <c r="L171" i="8"/>
  <c r="M171" i="8" s="1"/>
  <c r="K172" i="8"/>
  <c r="L172" i="8"/>
  <c r="M172" i="8" s="1"/>
  <c r="K173" i="8"/>
  <c r="L173" i="8"/>
  <c r="M173" i="8" s="1"/>
  <c r="K174" i="8"/>
  <c r="L174" i="8"/>
  <c r="M174" i="8" s="1"/>
  <c r="K175" i="8"/>
  <c r="L175" i="8"/>
  <c r="M175" i="8" s="1"/>
  <c r="K176" i="8"/>
  <c r="L176" i="8"/>
  <c r="K177" i="8"/>
  <c r="L177" i="8"/>
  <c r="M177" i="8" s="1"/>
  <c r="K178" i="8"/>
  <c r="L178" i="8"/>
  <c r="K179" i="8"/>
  <c r="L179" i="8"/>
  <c r="K180" i="8"/>
  <c r="L180" i="8"/>
  <c r="K181" i="8"/>
  <c r="L181" i="8"/>
  <c r="M181" i="8"/>
  <c r="K182" i="8"/>
  <c r="L182" i="8"/>
  <c r="M182" i="8" s="1"/>
  <c r="K183" i="8"/>
  <c r="L183" i="8"/>
  <c r="M183" i="8" s="1"/>
  <c r="K184" i="8"/>
  <c r="L184" i="8"/>
  <c r="K185" i="8"/>
  <c r="L185" i="8"/>
  <c r="M185" i="8" s="1"/>
  <c r="K186" i="8"/>
  <c r="L186" i="8"/>
  <c r="K187" i="8"/>
  <c r="L187" i="8"/>
  <c r="K188" i="8"/>
  <c r="L188" i="8"/>
  <c r="K189" i="8"/>
  <c r="L189" i="8"/>
  <c r="M189" i="8"/>
  <c r="K190" i="8"/>
  <c r="L190" i="8"/>
  <c r="M190" i="8" s="1"/>
  <c r="K191" i="8"/>
  <c r="L191" i="8"/>
  <c r="M191" i="8" s="1"/>
  <c r="K192" i="8"/>
  <c r="L192" i="8"/>
  <c r="K193" i="8"/>
  <c r="L193" i="8"/>
  <c r="M193" i="8" s="1"/>
  <c r="K194" i="8"/>
  <c r="L194" i="8"/>
  <c r="K195" i="8"/>
  <c r="L195" i="8"/>
  <c r="K196" i="8"/>
  <c r="L196" i="8"/>
  <c r="K197" i="8"/>
  <c r="L197" i="8"/>
  <c r="M197" i="8"/>
  <c r="K198" i="8"/>
  <c r="L198" i="8"/>
  <c r="M198" i="8" s="1"/>
  <c r="K199" i="8"/>
  <c r="L199" i="8"/>
  <c r="M199" i="8" s="1"/>
  <c r="K200" i="8"/>
  <c r="L200" i="8"/>
  <c r="K201" i="8"/>
  <c r="L201" i="8"/>
  <c r="M201" i="8" s="1"/>
  <c r="K202" i="8"/>
  <c r="L202" i="8"/>
  <c r="K203" i="8"/>
  <c r="L203" i="8"/>
  <c r="K204" i="8"/>
  <c r="L204" i="8"/>
  <c r="K205" i="8"/>
  <c r="L205" i="8"/>
  <c r="M205" i="8"/>
  <c r="K206" i="8"/>
  <c r="L206" i="8"/>
  <c r="M206" i="8" s="1"/>
  <c r="K207" i="8"/>
  <c r="L207" i="8"/>
  <c r="M207" i="8" s="1"/>
  <c r="K208" i="8"/>
  <c r="L208" i="8"/>
  <c r="K209" i="8"/>
  <c r="L209" i="8"/>
  <c r="M209" i="8" s="1"/>
  <c r="K210" i="8"/>
  <c r="L210" i="8"/>
  <c r="K211" i="8"/>
  <c r="L211" i="8"/>
  <c r="K212" i="8"/>
  <c r="L212" i="8"/>
  <c r="K213" i="8"/>
  <c r="L213" i="8"/>
  <c r="M213" i="8"/>
  <c r="K214" i="8"/>
  <c r="L214" i="8"/>
  <c r="M214" i="8" s="1"/>
  <c r="K215" i="8"/>
  <c r="L215" i="8"/>
  <c r="M215" i="8" s="1"/>
  <c r="K216" i="8"/>
  <c r="L216" i="8"/>
  <c r="K217" i="8"/>
  <c r="L217" i="8"/>
  <c r="M217" i="8" s="1"/>
  <c r="K218" i="8"/>
  <c r="L218" i="8"/>
  <c r="K219" i="8"/>
  <c r="L219" i="8"/>
  <c r="K220" i="8"/>
  <c r="L220" i="8"/>
  <c r="K221" i="8"/>
  <c r="L221" i="8"/>
  <c r="M221" i="8"/>
  <c r="K222" i="8"/>
  <c r="L222" i="8"/>
  <c r="M222" i="8" s="1"/>
  <c r="K223" i="8"/>
  <c r="L223" i="8"/>
  <c r="M223" i="8" s="1"/>
  <c r="K224" i="8"/>
  <c r="L224" i="8"/>
  <c r="K225" i="8"/>
  <c r="L225" i="8"/>
  <c r="M225" i="8" s="1"/>
  <c r="K226" i="8"/>
  <c r="L226" i="8"/>
  <c r="K227" i="8"/>
  <c r="L227" i="8"/>
  <c r="K228" i="8"/>
  <c r="L228" i="8"/>
  <c r="K229" i="8"/>
  <c r="L229" i="8"/>
  <c r="M229" i="8"/>
  <c r="K230" i="8"/>
  <c r="L230" i="8"/>
  <c r="M230" i="8" s="1"/>
  <c r="K231" i="8"/>
  <c r="L231" i="8"/>
  <c r="M231" i="8" s="1"/>
  <c r="K232" i="8"/>
  <c r="L232" i="8"/>
  <c r="K233" i="8"/>
  <c r="L233" i="8"/>
  <c r="M233" i="8" s="1"/>
  <c r="K234" i="8"/>
  <c r="L234" i="8"/>
  <c r="M234" i="8" s="1"/>
  <c r="K235" i="8"/>
  <c r="L235" i="8"/>
  <c r="M235" i="8" s="1"/>
  <c r="K236" i="8"/>
  <c r="L236" i="8"/>
  <c r="K237" i="8"/>
  <c r="L237" i="8"/>
  <c r="M237" i="8" s="1"/>
  <c r="K238" i="8"/>
  <c r="L238" i="8"/>
  <c r="K239" i="8"/>
  <c r="L239" i="8"/>
  <c r="K240" i="8"/>
  <c r="L240" i="8"/>
  <c r="K241" i="8"/>
  <c r="L241" i="8"/>
  <c r="M241" i="8"/>
  <c r="K242" i="8"/>
  <c r="L242" i="8"/>
  <c r="M242" i="8" s="1"/>
  <c r="K243" i="8"/>
  <c r="L243" i="8"/>
  <c r="M243" i="8" s="1"/>
  <c r="K244" i="8"/>
  <c r="L244" i="8"/>
  <c r="K245" i="8"/>
  <c r="L245" i="8"/>
  <c r="M245" i="8" s="1"/>
  <c r="K246" i="8"/>
  <c r="L246" i="8"/>
  <c r="K247" i="8"/>
  <c r="L247" i="8"/>
  <c r="K248" i="8"/>
  <c r="L248" i="8"/>
  <c r="K249" i="8"/>
  <c r="L249" i="8"/>
  <c r="M249" i="8"/>
  <c r="K250" i="8"/>
  <c r="L250" i="8"/>
  <c r="M250" i="8" s="1"/>
  <c r="K251" i="8"/>
  <c r="L251" i="8"/>
  <c r="M251" i="8" s="1"/>
  <c r="K252" i="8"/>
  <c r="L252" i="8"/>
  <c r="K253" i="8"/>
  <c r="L253" i="8"/>
  <c r="M253" i="8" s="1"/>
  <c r="K254" i="8"/>
  <c r="L254" i="8"/>
  <c r="K255" i="8"/>
  <c r="L255" i="8"/>
  <c r="K256" i="8"/>
  <c r="L256" i="8"/>
  <c r="K257" i="8"/>
  <c r="L257" i="8"/>
  <c r="M257" i="8"/>
  <c r="K258" i="8"/>
  <c r="L258" i="8"/>
  <c r="M258" i="8" s="1"/>
  <c r="K259" i="8"/>
  <c r="L259" i="8"/>
  <c r="M259" i="8" s="1"/>
  <c r="K260" i="8"/>
  <c r="L260" i="8"/>
  <c r="K261" i="8"/>
  <c r="L261" i="8"/>
  <c r="M261" i="8" s="1"/>
  <c r="K262" i="8"/>
  <c r="L262" i="8"/>
  <c r="K263" i="8"/>
  <c r="L263" i="8"/>
  <c r="K264" i="8"/>
  <c r="L264" i="8"/>
  <c r="K265" i="8"/>
  <c r="L265" i="8"/>
  <c r="M265" i="8"/>
  <c r="K266" i="8"/>
  <c r="L266" i="8"/>
  <c r="M266" i="8" s="1"/>
  <c r="K267" i="8"/>
  <c r="L267" i="8"/>
  <c r="M267" i="8" s="1"/>
  <c r="K268" i="8"/>
  <c r="L268" i="8"/>
  <c r="K269" i="8"/>
  <c r="L269" i="8"/>
  <c r="M269" i="8" s="1"/>
  <c r="K270" i="8"/>
  <c r="L270" i="8"/>
  <c r="K271" i="8"/>
  <c r="L271" i="8"/>
  <c r="K272" i="8"/>
  <c r="L272" i="8"/>
  <c r="K273" i="8"/>
  <c r="L273" i="8"/>
  <c r="M273" i="8"/>
  <c r="K274" i="8"/>
  <c r="L274" i="8"/>
  <c r="M274" i="8" s="1"/>
  <c r="K275" i="8"/>
  <c r="L275" i="8"/>
  <c r="M275" i="8" s="1"/>
  <c r="K276" i="8"/>
  <c r="L276" i="8"/>
  <c r="K277" i="8"/>
  <c r="L277" i="8"/>
  <c r="M277" i="8" s="1"/>
  <c r="K278" i="8"/>
  <c r="L278" i="8"/>
  <c r="K279" i="8"/>
  <c r="L279" i="8"/>
  <c r="K280" i="8"/>
  <c r="L280" i="8"/>
  <c r="K281" i="8"/>
  <c r="L281" i="8"/>
  <c r="M281" i="8"/>
  <c r="K282" i="8"/>
  <c r="L282" i="8"/>
  <c r="M282" i="8" s="1"/>
  <c r="K283" i="8"/>
  <c r="L283" i="8"/>
  <c r="M283" i="8" s="1"/>
  <c r="K284" i="8"/>
  <c r="L284" i="8"/>
  <c r="K285" i="8"/>
  <c r="L285" i="8"/>
  <c r="M285" i="8" s="1"/>
  <c r="K286" i="8"/>
  <c r="L286" i="8"/>
  <c r="K287" i="8"/>
  <c r="L287" i="8"/>
  <c r="K288" i="8"/>
  <c r="L288" i="8"/>
  <c r="K289" i="8"/>
  <c r="L289" i="8"/>
  <c r="M289" i="8"/>
  <c r="K290" i="8"/>
  <c r="L290" i="8"/>
  <c r="M290" i="8" s="1"/>
  <c r="K291" i="8"/>
  <c r="L291" i="8"/>
  <c r="M291" i="8" s="1"/>
  <c r="K292" i="8"/>
  <c r="L292" i="8"/>
  <c r="K293" i="8"/>
  <c r="L293" i="8"/>
  <c r="M293" i="8" s="1"/>
  <c r="K294" i="8"/>
  <c r="L294" i="8"/>
  <c r="K295" i="8"/>
  <c r="L295" i="8"/>
  <c r="K296" i="8"/>
  <c r="L296" i="8"/>
  <c r="K297" i="8"/>
  <c r="L297" i="8"/>
  <c r="M297" i="8"/>
  <c r="K298" i="8"/>
  <c r="L298" i="8"/>
  <c r="M298" i="8" s="1"/>
  <c r="K299" i="8"/>
  <c r="L299" i="8"/>
  <c r="M299" i="8" s="1"/>
  <c r="K300" i="8"/>
  <c r="L300" i="8"/>
  <c r="K301" i="8"/>
  <c r="L301" i="8"/>
  <c r="M301" i="8" s="1"/>
  <c r="K302" i="8"/>
  <c r="L302" i="8"/>
  <c r="K303" i="8"/>
  <c r="L303" i="8"/>
  <c r="K304" i="8"/>
  <c r="L304" i="8"/>
  <c r="K305" i="8"/>
  <c r="L305" i="8"/>
  <c r="M305" i="8"/>
  <c r="K306" i="8"/>
  <c r="L306" i="8"/>
  <c r="M306" i="8" s="1"/>
  <c r="K307" i="8"/>
  <c r="L307" i="8"/>
  <c r="M307" i="8" s="1"/>
  <c r="K308" i="8"/>
  <c r="L308" i="8"/>
  <c r="K309" i="8"/>
  <c r="L309" i="8"/>
  <c r="M309" i="8" s="1"/>
  <c r="K310" i="8"/>
  <c r="L310" i="8"/>
  <c r="K311" i="8"/>
  <c r="L311" i="8"/>
  <c r="K312" i="8"/>
  <c r="L312" i="8"/>
  <c r="K313" i="8"/>
  <c r="L313" i="8"/>
  <c r="M313" i="8"/>
  <c r="K314" i="8"/>
  <c r="L314" i="8"/>
  <c r="M314" i="8" s="1"/>
  <c r="K315" i="8"/>
  <c r="L315" i="8"/>
  <c r="M315" i="8" s="1"/>
  <c r="K316" i="8"/>
  <c r="L316" i="8"/>
  <c r="K317" i="8"/>
  <c r="L317" i="8"/>
  <c r="M317" i="8" s="1"/>
  <c r="K318" i="8"/>
  <c r="L318" i="8"/>
  <c r="K319" i="8"/>
  <c r="L319" i="8"/>
  <c r="K320" i="8"/>
  <c r="L320" i="8"/>
  <c r="K321" i="8"/>
  <c r="L321" i="8"/>
  <c r="M321" i="8"/>
  <c r="K322" i="8"/>
  <c r="L322" i="8"/>
  <c r="M322" i="8" s="1"/>
  <c r="K323" i="8"/>
  <c r="L323" i="8"/>
  <c r="M323" i="8" s="1"/>
  <c r="K324" i="8"/>
  <c r="L324" i="8"/>
  <c r="K325" i="8"/>
  <c r="L325" i="8"/>
  <c r="M325" i="8" s="1"/>
  <c r="K326" i="8"/>
  <c r="L326" i="8"/>
  <c r="K327" i="8"/>
  <c r="L327" i="8"/>
  <c r="K328" i="8"/>
  <c r="L328" i="8"/>
  <c r="K329" i="8"/>
  <c r="L329" i="8"/>
  <c r="M329" i="8"/>
  <c r="K330" i="8"/>
  <c r="L330" i="8"/>
  <c r="M330" i="8" s="1"/>
  <c r="K331" i="8"/>
  <c r="L331" i="8"/>
  <c r="M331" i="8" s="1"/>
  <c r="K332" i="8"/>
  <c r="L332" i="8"/>
  <c r="K333" i="8"/>
  <c r="L333" i="8"/>
  <c r="M333" i="8" s="1"/>
  <c r="K334" i="8"/>
  <c r="L334" i="8"/>
  <c r="K335" i="8"/>
  <c r="L335" i="8"/>
  <c r="K336" i="8"/>
  <c r="L336" i="8"/>
  <c r="K337" i="8"/>
  <c r="L337" i="8"/>
  <c r="M337" i="8"/>
  <c r="K338" i="8"/>
  <c r="L338" i="8"/>
  <c r="M338" i="8" s="1"/>
  <c r="K339" i="8"/>
  <c r="L339" i="8"/>
  <c r="M339" i="8" s="1"/>
  <c r="K340" i="8"/>
  <c r="L340" i="8"/>
  <c r="K341" i="8"/>
  <c r="L341" i="8"/>
  <c r="M341" i="8" s="1"/>
  <c r="K342" i="8"/>
  <c r="L342" i="8"/>
  <c r="K343" i="8"/>
  <c r="L343" i="8"/>
  <c r="K344" i="8"/>
  <c r="L344" i="8"/>
  <c r="K345" i="8"/>
  <c r="L345" i="8"/>
  <c r="M345" i="8"/>
  <c r="K346" i="8"/>
  <c r="L346" i="8"/>
  <c r="M346" i="8" s="1"/>
  <c r="K347" i="8"/>
  <c r="L347" i="8"/>
  <c r="M347" i="8" s="1"/>
  <c r="K348" i="8"/>
  <c r="L348" i="8"/>
  <c r="K349" i="8"/>
  <c r="L349" i="8"/>
  <c r="M349" i="8" s="1"/>
  <c r="K350" i="8"/>
  <c r="L350" i="8"/>
  <c r="K351" i="8"/>
  <c r="L351" i="8"/>
  <c r="K352" i="8"/>
  <c r="L352" i="8"/>
  <c r="K353" i="8"/>
  <c r="L353" i="8"/>
  <c r="M353" i="8"/>
  <c r="K354" i="8"/>
  <c r="L354" i="8"/>
  <c r="M354" i="8" s="1"/>
  <c r="K355" i="8"/>
  <c r="L355" i="8"/>
  <c r="M355" i="8" s="1"/>
  <c r="K356" i="8"/>
  <c r="L356" i="8"/>
  <c r="K357" i="8"/>
  <c r="L357" i="8"/>
  <c r="M357" i="8" s="1"/>
  <c r="K358" i="8"/>
  <c r="L358" i="8"/>
  <c r="K359" i="8"/>
  <c r="L359" i="8"/>
  <c r="K360" i="8"/>
  <c r="L360" i="8"/>
  <c r="K361" i="8"/>
  <c r="L361" i="8"/>
  <c r="M361" i="8"/>
  <c r="K362" i="8"/>
  <c r="L362" i="8"/>
  <c r="M362" i="8" s="1"/>
  <c r="K363" i="8"/>
  <c r="L363" i="8"/>
  <c r="M363" i="8" s="1"/>
  <c r="K364" i="8"/>
  <c r="L364" i="8"/>
  <c r="K365" i="8"/>
  <c r="L365" i="8"/>
  <c r="M365" i="8" s="1"/>
  <c r="K366" i="8"/>
  <c r="L366" i="8"/>
  <c r="K367" i="8"/>
  <c r="L367" i="8"/>
  <c r="K368" i="8"/>
  <c r="L368" i="8"/>
  <c r="K369" i="8"/>
  <c r="L369" i="8"/>
  <c r="M369" i="8"/>
  <c r="K370" i="8"/>
  <c r="L370" i="8"/>
  <c r="M370" i="8" s="1"/>
  <c r="K371" i="8"/>
  <c r="L371" i="8"/>
  <c r="M371" i="8" s="1"/>
  <c r="K372" i="8"/>
  <c r="L372" i="8"/>
  <c r="K373" i="8"/>
  <c r="L373" i="8"/>
  <c r="M373" i="8" s="1"/>
  <c r="K374" i="8"/>
  <c r="L374" i="8"/>
  <c r="K375" i="8"/>
  <c r="L375" i="8"/>
  <c r="K376" i="8"/>
  <c r="L376" i="8"/>
  <c r="K377" i="8"/>
  <c r="L377" i="8"/>
  <c r="M377" i="8"/>
  <c r="K378" i="8"/>
  <c r="L378" i="8"/>
  <c r="M378" i="8" s="1"/>
  <c r="K379" i="8"/>
  <c r="L379" i="8"/>
  <c r="M379" i="8" s="1"/>
  <c r="K380" i="8"/>
  <c r="L380" i="8"/>
  <c r="K381" i="8"/>
  <c r="L381" i="8"/>
  <c r="M381" i="8" s="1"/>
  <c r="K382" i="8"/>
  <c r="L382" i="8"/>
  <c r="K383" i="8"/>
  <c r="L383" i="8"/>
  <c r="K384" i="8"/>
  <c r="L384" i="8"/>
  <c r="K385" i="8"/>
  <c r="L385" i="8"/>
  <c r="M385" i="8"/>
  <c r="K386" i="8"/>
  <c r="L386" i="8"/>
  <c r="M386" i="8" s="1"/>
  <c r="K387" i="8"/>
  <c r="L387" i="8"/>
  <c r="M387" i="8" s="1"/>
  <c r="K388" i="8"/>
  <c r="L388" i="8"/>
  <c r="K389" i="8"/>
  <c r="L389" i="8"/>
  <c r="M389" i="8" s="1"/>
  <c r="K390" i="8"/>
  <c r="L390" i="8"/>
  <c r="K391" i="8"/>
  <c r="L391" i="8"/>
  <c r="K392" i="8"/>
  <c r="L392" i="8"/>
  <c r="K393" i="8"/>
  <c r="L393" i="8"/>
  <c r="M393" i="8"/>
  <c r="K394" i="8"/>
  <c r="L394" i="8"/>
  <c r="M394" i="8" s="1"/>
  <c r="K395" i="8"/>
  <c r="L395" i="8"/>
  <c r="M395" i="8" s="1"/>
  <c r="K396" i="8"/>
  <c r="L396" i="8"/>
  <c r="K397" i="8"/>
  <c r="L397" i="8"/>
  <c r="M397" i="8" s="1"/>
  <c r="K398" i="8"/>
  <c r="L398" i="8"/>
  <c r="K399" i="8"/>
  <c r="L399" i="8"/>
  <c r="K400" i="8"/>
  <c r="L400" i="8"/>
  <c r="K401" i="8"/>
  <c r="L401" i="8"/>
  <c r="M401" i="8"/>
  <c r="K402" i="8"/>
  <c r="L402" i="8"/>
  <c r="M402" i="8" s="1"/>
  <c r="K403" i="8"/>
  <c r="L403" i="8"/>
  <c r="M403" i="8" s="1"/>
  <c r="K404" i="8"/>
  <c r="L404" i="8"/>
  <c r="K405" i="8"/>
  <c r="L405" i="8"/>
  <c r="M405" i="8" s="1"/>
  <c r="K406" i="8"/>
  <c r="L406" i="8"/>
  <c r="K407" i="8"/>
  <c r="L407" i="8"/>
  <c r="K408" i="8"/>
  <c r="L408" i="8"/>
  <c r="K409" i="8"/>
  <c r="L409" i="8"/>
  <c r="M409" i="8"/>
  <c r="K410" i="8"/>
  <c r="L410" i="8"/>
  <c r="M410" i="8" s="1"/>
  <c r="K411" i="8"/>
  <c r="L411" i="8"/>
  <c r="M411" i="8" s="1"/>
  <c r="K412" i="8"/>
  <c r="L412" i="8"/>
  <c r="K413" i="8"/>
  <c r="L413" i="8"/>
  <c r="M413" i="8" s="1"/>
  <c r="K414" i="8"/>
  <c r="L414" i="8"/>
  <c r="K415" i="8"/>
  <c r="L415" i="8"/>
  <c r="K416" i="8"/>
  <c r="L416" i="8"/>
  <c r="K417" i="8"/>
  <c r="L417" i="8"/>
  <c r="M417" i="8"/>
  <c r="K418" i="8"/>
  <c r="L418" i="8"/>
  <c r="M418" i="8" s="1"/>
  <c r="K419" i="8"/>
  <c r="L419" i="8"/>
  <c r="M419" i="8" s="1"/>
  <c r="K420" i="8"/>
  <c r="L420" i="8"/>
  <c r="K421" i="8"/>
  <c r="L421" i="8"/>
  <c r="M421" i="8" s="1"/>
  <c r="K422" i="8"/>
  <c r="L422" i="8"/>
  <c r="K423" i="8"/>
  <c r="L423" i="8"/>
  <c r="K424" i="8"/>
  <c r="L424" i="8"/>
  <c r="K425" i="8"/>
  <c r="L425" i="8"/>
  <c r="M425" i="8"/>
  <c r="K426" i="8"/>
  <c r="L426" i="8"/>
  <c r="M426" i="8" s="1"/>
  <c r="K427" i="8"/>
  <c r="L427" i="8"/>
  <c r="M427" i="8" s="1"/>
  <c r="K428" i="8"/>
  <c r="L428" i="8"/>
  <c r="K429" i="8"/>
  <c r="L429" i="8"/>
  <c r="M429" i="8" s="1"/>
  <c r="K430" i="8"/>
  <c r="L430" i="8"/>
  <c r="K431" i="8"/>
  <c r="L431" i="8"/>
  <c r="K432" i="8"/>
  <c r="L432" i="8"/>
  <c r="K433" i="8"/>
  <c r="L433" i="8"/>
  <c r="M433" i="8"/>
  <c r="K434" i="8"/>
  <c r="L434" i="8"/>
  <c r="M434" i="8" s="1"/>
  <c r="K435" i="8"/>
  <c r="L435" i="8"/>
  <c r="M435" i="8" s="1"/>
  <c r="K436" i="8"/>
  <c r="L436" i="8"/>
  <c r="K437" i="8"/>
  <c r="L437" i="8"/>
  <c r="M437" i="8" s="1"/>
  <c r="K438" i="8"/>
  <c r="L438" i="8"/>
  <c r="K439" i="8"/>
  <c r="L439" i="8"/>
  <c r="K440" i="8"/>
  <c r="L440" i="8"/>
  <c r="K441" i="8"/>
  <c r="L441" i="8"/>
  <c r="M441" i="8"/>
  <c r="K442" i="8"/>
  <c r="L442" i="8"/>
  <c r="M442" i="8" s="1"/>
  <c r="K443" i="8"/>
  <c r="L443" i="8"/>
  <c r="M443" i="8" s="1"/>
  <c r="K444" i="8"/>
  <c r="L444" i="8"/>
  <c r="K445" i="8"/>
  <c r="L445" i="8"/>
  <c r="M445" i="8" s="1"/>
  <c r="K446" i="8"/>
  <c r="L446" i="8"/>
  <c r="K447" i="8"/>
  <c r="L447" i="8"/>
  <c r="K448" i="8"/>
  <c r="L448" i="8"/>
  <c r="K449" i="8"/>
  <c r="L449" i="8"/>
  <c r="M449" i="8"/>
  <c r="K450" i="8"/>
  <c r="L450" i="8"/>
  <c r="M450" i="8" s="1"/>
  <c r="K451" i="8"/>
  <c r="L451" i="8"/>
  <c r="M451" i="8" s="1"/>
  <c r="K452" i="8"/>
  <c r="L452" i="8"/>
  <c r="K453" i="8"/>
  <c r="L453" i="8"/>
  <c r="M453" i="8" s="1"/>
  <c r="K454" i="8"/>
  <c r="L454" i="8"/>
  <c r="K455" i="8"/>
  <c r="L455" i="8"/>
  <c r="K456" i="8"/>
  <c r="L456" i="8"/>
  <c r="K457" i="8"/>
  <c r="L457" i="8"/>
  <c r="M457" i="8"/>
  <c r="K458" i="8"/>
  <c r="L458" i="8"/>
  <c r="M458" i="8" s="1"/>
  <c r="K459" i="8"/>
  <c r="L459" i="8"/>
  <c r="M459" i="8" s="1"/>
  <c r="K460" i="8"/>
  <c r="L460" i="8"/>
  <c r="K461" i="8"/>
  <c r="L461" i="8"/>
  <c r="M461" i="8" s="1"/>
  <c r="K462" i="8"/>
  <c r="L462" i="8"/>
  <c r="K463" i="8"/>
  <c r="L463" i="8"/>
  <c r="K464" i="8"/>
  <c r="L464" i="8"/>
  <c r="K465" i="8"/>
  <c r="L465" i="8"/>
  <c r="M465" i="8"/>
  <c r="K466" i="8"/>
  <c r="L466" i="8"/>
  <c r="M466" i="8" s="1"/>
  <c r="K467" i="8"/>
  <c r="L467" i="8"/>
  <c r="M467" i="8" s="1"/>
  <c r="K468" i="8"/>
  <c r="L468" i="8"/>
  <c r="K469" i="8"/>
  <c r="L469" i="8"/>
  <c r="M469" i="8" s="1"/>
  <c r="K470" i="8"/>
  <c r="L470" i="8"/>
  <c r="K471" i="8"/>
  <c r="L471" i="8"/>
  <c r="K472" i="8"/>
  <c r="L472" i="8"/>
  <c r="K473" i="8"/>
  <c r="L473" i="8"/>
  <c r="M473" i="8"/>
  <c r="K474" i="8"/>
  <c r="L474" i="8"/>
  <c r="M474" i="8" s="1"/>
  <c r="K475" i="8"/>
  <c r="L475" i="8"/>
  <c r="M475" i="8" s="1"/>
  <c r="K476" i="8"/>
  <c r="L476" i="8"/>
  <c r="K477" i="8"/>
  <c r="L477" i="8"/>
  <c r="M477" i="8" s="1"/>
  <c r="K478" i="8"/>
  <c r="L478" i="8"/>
  <c r="K479" i="8"/>
  <c r="L479" i="8"/>
  <c r="K480" i="8"/>
  <c r="L480" i="8"/>
  <c r="K481" i="8"/>
  <c r="L481" i="8"/>
  <c r="M481" i="8"/>
  <c r="K482" i="8"/>
  <c r="L482" i="8"/>
  <c r="M482" i="8" s="1"/>
  <c r="K483" i="8"/>
  <c r="L483" i="8"/>
  <c r="M483" i="8" s="1"/>
  <c r="K484" i="8"/>
  <c r="L484" i="8"/>
  <c r="K485" i="8"/>
  <c r="L485" i="8"/>
  <c r="M485" i="8" s="1"/>
  <c r="K486" i="8"/>
  <c r="L486" i="8"/>
  <c r="K487" i="8"/>
  <c r="L487" i="8"/>
  <c r="K488" i="8"/>
  <c r="L488" i="8"/>
  <c r="K489" i="8"/>
  <c r="L489" i="8"/>
  <c r="M489" i="8"/>
  <c r="K490" i="8"/>
  <c r="L490" i="8"/>
  <c r="M490" i="8" s="1"/>
  <c r="K491" i="8"/>
  <c r="L491" i="8"/>
  <c r="M491" i="8" s="1"/>
  <c r="K492" i="8"/>
  <c r="L492" i="8"/>
  <c r="K493" i="8"/>
  <c r="L493" i="8"/>
  <c r="M493" i="8" s="1"/>
  <c r="K494" i="8"/>
  <c r="L494" i="8"/>
  <c r="K495" i="8"/>
  <c r="L495" i="8"/>
  <c r="K496" i="8"/>
  <c r="L496" i="8"/>
  <c r="K497" i="8"/>
  <c r="L497" i="8"/>
  <c r="M497" i="8"/>
  <c r="K498" i="8"/>
  <c r="L498" i="8"/>
  <c r="M498" i="8" s="1"/>
  <c r="K499" i="8"/>
  <c r="L499" i="8"/>
  <c r="M499" i="8" s="1"/>
  <c r="K500" i="8"/>
  <c r="L500" i="8"/>
  <c r="K501" i="8"/>
  <c r="L501" i="8"/>
  <c r="M501" i="8" s="1"/>
  <c r="K502" i="8"/>
  <c r="L502" i="8"/>
  <c r="K503" i="8"/>
  <c r="L503" i="8"/>
  <c r="K504" i="8"/>
  <c r="L504" i="8"/>
  <c r="K505" i="8"/>
  <c r="L505" i="8"/>
  <c r="M505" i="8"/>
  <c r="K506" i="8"/>
  <c r="L506" i="8"/>
  <c r="M506" i="8" s="1"/>
  <c r="K507" i="8"/>
  <c r="L507" i="8"/>
  <c r="M507" i="8" s="1"/>
  <c r="K508" i="8"/>
  <c r="L508" i="8"/>
  <c r="K509" i="8"/>
  <c r="L509" i="8"/>
  <c r="M509" i="8" s="1"/>
  <c r="K510" i="8"/>
  <c r="L510" i="8"/>
  <c r="K511" i="8"/>
  <c r="L511" i="8"/>
  <c r="K512" i="8"/>
  <c r="L512" i="8"/>
  <c r="K513" i="8"/>
  <c r="L513" i="8"/>
  <c r="K514" i="8"/>
  <c r="L514" i="8"/>
  <c r="K515" i="8"/>
  <c r="L515" i="8"/>
  <c r="M515" i="8"/>
  <c r="K516" i="8"/>
  <c r="L516" i="8"/>
  <c r="M516" i="8" s="1"/>
  <c r="K517" i="8"/>
  <c r="L517" i="8"/>
  <c r="M517" i="8" s="1"/>
  <c r="K518" i="8"/>
  <c r="L518" i="8"/>
  <c r="K519" i="8"/>
  <c r="L519" i="8"/>
  <c r="M519" i="8" s="1"/>
  <c r="K520" i="8"/>
  <c r="L520" i="8"/>
  <c r="K521" i="8"/>
  <c r="L521" i="8"/>
  <c r="K522" i="8"/>
  <c r="L522" i="8"/>
  <c r="K523" i="8"/>
  <c r="L523" i="8"/>
  <c r="M523" i="8"/>
  <c r="K524" i="8"/>
  <c r="L524" i="8"/>
  <c r="M524" i="8" s="1"/>
  <c r="K525" i="8"/>
  <c r="L525" i="8"/>
  <c r="M525" i="8" s="1"/>
  <c r="K526" i="8"/>
  <c r="L526" i="8"/>
  <c r="K527" i="8"/>
  <c r="L527" i="8"/>
  <c r="M527" i="8" s="1"/>
  <c r="K528" i="8"/>
  <c r="L528" i="8"/>
  <c r="K529" i="8"/>
  <c r="L529" i="8"/>
  <c r="K530" i="8"/>
  <c r="L530" i="8"/>
  <c r="K531" i="8"/>
  <c r="L531" i="8"/>
  <c r="M531" i="8"/>
  <c r="K532" i="8"/>
  <c r="L532" i="8"/>
  <c r="M532" i="8" s="1"/>
  <c r="K533" i="8"/>
  <c r="L533" i="8"/>
  <c r="M533" i="8" s="1"/>
  <c r="K534" i="8"/>
  <c r="L534" i="8"/>
  <c r="K535" i="8"/>
  <c r="L535" i="8"/>
  <c r="M535" i="8" s="1"/>
  <c r="K536" i="8"/>
  <c r="L536" i="8"/>
  <c r="K537" i="8"/>
  <c r="L537" i="8"/>
  <c r="K538" i="8"/>
  <c r="L538" i="8"/>
  <c r="K539" i="8"/>
  <c r="L539" i="8"/>
  <c r="M539" i="8"/>
  <c r="K540" i="8"/>
  <c r="L540" i="8"/>
  <c r="M540" i="8" s="1"/>
  <c r="K541" i="8"/>
  <c r="L541" i="8"/>
  <c r="M541" i="8" s="1"/>
  <c r="K542" i="8"/>
  <c r="L542" i="8"/>
  <c r="K543" i="8"/>
  <c r="L543" i="8"/>
  <c r="M543" i="8" s="1"/>
  <c r="K544" i="8"/>
  <c r="L544" i="8"/>
  <c r="K545" i="8"/>
  <c r="L545" i="8"/>
  <c r="K546" i="8"/>
  <c r="L546" i="8"/>
  <c r="K547" i="8"/>
  <c r="L547" i="8"/>
  <c r="M547" i="8"/>
  <c r="K548" i="8"/>
  <c r="L548" i="8"/>
  <c r="M548" i="8" s="1"/>
  <c r="K549" i="8"/>
  <c r="L549" i="8"/>
  <c r="M549" i="8" s="1"/>
  <c r="K550" i="8"/>
  <c r="L550" i="8"/>
  <c r="K551" i="8"/>
  <c r="L551" i="8"/>
  <c r="M551" i="8" s="1"/>
  <c r="K552" i="8"/>
  <c r="L552" i="8"/>
  <c r="K553" i="8"/>
  <c r="L553" i="8"/>
  <c r="K554" i="8"/>
  <c r="L554" i="8"/>
  <c r="K555" i="8"/>
  <c r="L555" i="8"/>
  <c r="M555" i="8"/>
  <c r="K556" i="8"/>
  <c r="L556" i="8"/>
  <c r="M556" i="8" s="1"/>
  <c r="K557" i="8"/>
  <c r="L557" i="8"/>
  <c r="M557" i="8" s="1"/>
  <c r="K558" i="8"/>
  <c r="L558" i="8"/>
  <c r="K559" i="8"/>
  <c r="L559" i="8"/>
  <c r="M559" i="8" s="1"/>
  <c r="K560" i="8"/>
  <c r="L560" i="8"/>
  <c r="K561" i="8"/>
  <c r="L561" i="8"/>
  <c r="K562" i="8"/>
  <c r="L562" i="8"/>
  <c r="K563" i="8"/>
  <c r="L563" i="8"/>
  <c r="M563" i="8"/>
  <c r="K564" i="8"/>
  <c r="L564" i="8"/>
  <c r="M564" i="8" s="1"/>
  <c r="K565" i="8"/>
  <c r="L565" i="8"/>
  <c r="M565" i="8" s="1"/>
  <c r="K566" i="8"/>
  <c r="L566" i="8"/>
  <c r="K567" i="8"/>
  <c r="L567" i="8"/>
  <c r="M567" i="8" s="1"/>
  <c r="K568" i="8"/>
  <c r="L568" i="8"/>
  <c r="K569" i="8"/>
  <c r="L569" i="8"/>
  <c r="K570" i="8"/>
  <c r="L570" i="8"/>
  <c r="K571" i="8"/>
  <c r="L571" i="8"/>
  <c r="M571" i="8"/>
  <c r="K572" i="8"/>
  <c r="L572" i="8"/>
  <c r="M572" i="8" s="1"/>
  <c r="K573" i="8"/>
  <c r="L573" i="8"/>
  <c r="M573" i="8" s="1"/>
  <c r="K574" i="8"/>
  <c r="L574" i="8"/>
  <c r="K575" i="8"/>
  <c r="L575" i="8"/>
  <c r="M575" i="8" s="1"/>
  <c r="K576" i="8"/>
  <c r="L576" i="8"/>
  <c r="K577" i="8"/>
  <c r="L577" i="8"/>
  <c r="K578" i="8"/>
  <c r="L578" i="8"/>
  <c r="K579" i="8"/>
  <c r="L579" i="8"/>
  <c r="M579" i="8"/>
  <c r="K580" i="8"/>
  <c r="L580" i="8"/>
  <c r="M580" i="8" s="1"/>
  <c r="K581" i="8"/>
  <c r="L581" i="8"/>
  <c r="M581" i="8" s="1"/>
  <c r="K582" i="8"/>
  <c r="L582" i="8"/>
  <c r="K583" i="8"/>
  <c r="L583" i="8"/>
  <c r="M583" i="8" s="1"/>
  <c r="K584" i="8"/>
  <c r="L584" i="8"/>
  <c r="K585" i="8"/>
  <c r="L585" i="8"/>
  <c r="K586" i="8"/>
  <c r="L586" i="8"/>
  <c r="K587" i="8"/>
  <c r="L587" i="8"/>
  <c r="M587" i="8"/>
  <c r="K588" i="8"/>
  <c r="L588" i="8"/>
  <c r="M588" i="8" s="1"/>
  <c r="K589" i="8"/>
  <c r="L589" i="8"/>
  <c r="M589" i="8" s="1"/>
  <c r="K590" i="8"/>
  <c r="L590" i="8"/>
  <c r="K591" i="8"/>
  <c r="L591" i="8"/>
  <c r="M591" i="8" s="1"/>
  <c r="K592" i="8"/>
  <c r="L592" i="8"/>
  <c r="K593" i="8"/>
  <c r="L593" i="8"/>
  <c r="K594" i="8"/>
  <c r="L594" i="8"/>
  <c r="K595" i="8"/>
  <c r="L595" i="8"/>
  <c r="M595" i="8"/>
  <c r="K596" i="8"/>
  <c r="L596" i="8"/>
  <c r="M596" i="8" s="1"/>
  <c r="K597" i="8"/>
  <c r="L597" i="8"/>
  <c r="M597" i="8" s="1"/>
  <c r="K598" i="8"/>
  <c r="L598" i="8"/>
  <c r="K599" i="8"/>
  <c r="L599" i="8"/>
  <c r="M599" i="8" s="1"/>
  <c r="K600" i="8"/>
  <c r="L600" i="8"/>
  <c r="K601" i="8"/>
  <c r="L601" i="8"/>
  <c r="K602" i="8"/>
  <c r="L602" i="8"/>
  <c r="K603" i="8"/>
  <c r="L603" i="8"/>
  <c r="M603" i="8"/>
  <c r="K604" i="8"/>
  <c r="L604" i="8"/>
  <c r="M604" i="8" s="1"/>
  <c r="K605" i="8"/>
  <c r="L605" i="8"/>
  <c r="M605" i="8" s="1"/>
  <c r="K606" i="8"/>
  <c r="L606" i="8"/>
  <c r="K607" i="8"/>
  <c r="L607" i="8"/>
  <c r="M607" i="8" s="1"/>
  <c r="K608" i="8"/>
  <c r="L608" i="8"/>
  <c r="K609" i="8"/>
  <c r="L609" i="8"/>
  <c r="K610" i="8"/>
  <c r="L610" i="8"/>
  <c r="K611" i="8"/>
  <c r="L611" i="8"/>
  <c r="M611" i="8"/>
  <c r="K612" i="8"/>
  <c r="L612" i="8"/>
  <c r="M612" i="8" s="1"/>
  <c r="K613" i="8"/>
  <c r="L613" i="8"/>
  <c r="M613" i="8" s="1"/>
  <c r="K614" i="8"/>
  <c r="L614" i="8"/>
  <c r="K615" i="8"/>
  <c r="L615" i="8"/>
  <c r="M615" i="8" s="1"/>
  <c r="K616" i="8"/>
  <c r="L616" i="8"/>
  <c r="K617" i="8"/>
  <c r="L617" i="8"/>
  <c r="K618" i="8"/>
  <c r="L618" i="8"/>
  <c r="K619" i="8"/>
  <c r="L619" i="8"/>
  <c r="M619" i="8"/>
  <c r="K620" i="8"/>
  <c r="L620" i="8"/>
  <c r="M620" i="8" s="1"/>
  <c r="K621" i="8"/>
  <c r="L621" i="8"/>
  <c r="M621" i="8" s="1"/>
  <c r="K622" i="8"/>
  <c r="L622" i="8"/>
  <c r="K623" i="8"/>
  <c r="L623" i="8"/>
  <c r="M623" i="8" s="1"/>
  <c r="K624" i="8"/>
  <c r="L624" i="8"/>
  <c r="K625" i="8"/>
  <c r="L625" i="8"/>
  <c r="K626" i="8"/>
  <c r="L626" i="8"/>
  <c r="K627" i="8"/>
  <c r="L627" i="8"/>
  <c r="M627" i="8"/>
  <c r="K628" i="8"/>
  <c r="L628" i="8"/>
  <c r="M628" i="8" s="1"/>
  <c r="K629" i="8"/>
  <c r="L629" i="8"/>
  <c r="M629" i="8" s="1"/>
  <c r="K630" i="8"/>
  <c r="L630" i="8"/>
  <c r="K631" i="8"/>
  <c r="L631" i="8"/>
  <c r="M631" i="8" s="1"/>
  <c r="K632" i="8"/>
  <c r="L632" i="8"/>
  <c r="K633" i="8"/>
  <c r="L633" i="8"/>
  <c r="K634" i="8"/>
  <c r="L634" i="8"/>
  <c r="K635" i="8"/>
  <c r="L635" i="8"/>
  <c r="M635" i="8"/>
  <c r="K636" i="8"/>
  <c r="L636" i="8"/>
  <c r="M636" i="8" s="1"/>
  <c r="K637" i="8"/>
  <c r="L637" i="8"/>
  <c r="M637" i="8" s="1"/>
  <c r="K638" i="8"/>
  <c r="L638" i="8"/>
  <c r="K639" i="8"/>
  <c r="L639" i="8"/>
  <c r="M639" i="8" s="1"/>
  <c r="K640" i="8"/>
  <c r="L640" i="8"/>
  <c r="K641" i="8"/>
  <c r="L641" i="8"/>
  <c r="K642" i="8"/>
  <c r="L642" i="8"/>
  <c r="K643" i="8"/>
  <c r="L643" i="8"/>
  <c r="M643" i="8"/>
  <c r="K644" i="8"/>
  <c r="L644" i="8"/>
  <c r="M644" i="8" s="1"/>
  <c r="K645" i="8"/>
  <c r="L645" i="8"/>
  <c r="M645" i="8" s="1"/>
  <c r="K646" i="8"/>
  <c r="L646" i="8"/>
  <c r="K647" i="8"/>
  <c r="L647" i="8"/>
  <c r="M647" i="8" s="1"/>
  <c r="K648" i="8"/>
  <c r="L648" i="8"/>
  <c r="K649" i="8"/>
  <c r="L649" i="8"/>
  <c r="K650" i="8"/>
  <c r="L650" i="8"/>
  <c r="K651" i="8"/>
  <c r="L651" i="8"/>
  <c r="M651" i="8"/>
  <c r="K652" i="8"/>
  <c r="L652" i="8"/>
  <c r="M652" i="8" s="1"/>
  <c r="K653" i="8"/>
  <c r="L653" i="8"/>
  <c r="M653" i="8" s="1"/>
  <c r="K654" i="8"/>
  <c r="L654" i="8"/>
  <c r="K655" i="8"/>
  <c r="L655" i="8"/>
  <c r="M655" i="8" s="1"/>
  <c r="K656" i="8"/>
  <c r="L656" i="8"/>
  <c r="K657" i="8"/>
  <c r="L657" i="8"/>
  <c r="K658" i="8"/>
  <c r="L658" i="8"/>
  <c r="K659" i="8"/>
  <c r="L659" i="8"/>
  <c r="M659" i="8"/>
  <c r="K660" i="8"/>
  <c r="L660" i="8"/>
  <c r="M660" i="8" s="1"/>
  <c r="K661" i="8"/>
  <c r="L661" i="8"/>
  <c r="M661" i="8" s="1"/>
  <c r="K662" i="8"/>
  <c r="L662" i="8"/>
  <c r="K663" i="8"/>
  <c r="L663" i="8"/>
  <c r="M663" i="8" s="1"/>
  <c r="K664" i="8"/>
  <c r="L664" i="8"/>
  <c r="K665" i="8"/>
  <c r="L665" i="8"/>
  <c r="K666" i="8"/>
  <c r="L666" i="8"/>
  <c r="K667" i="8"/>
  <c r="L667" i="8"/>
  <c r="M667" i="8"/>
  <c r="K668" i="8"/>
  <c r="L668" i="8"/>
  <c r="M668" i="8" s="1"/>
  <c r="K669" i="8"/>
  <c r="L669" i="8"/>
  <c r="M669" i="8" s="1"/>
  <c r="K670" i="8"/>
  <c r="L670" i="8"/>
  <c r="K671" i="8"/>
  <c r="L671" i="8"/>
  <c r="M671" i="8" s="1"/>
  <c r="K672" i="8"/>
  <c r="L672" i="8"/>
  <c r="K673" i="8"/>
  <c r="L673" i="8"/>
  <c r="K674" i="8"/>
  <c r="L674" i="8"/>
  <c r="K675" i="8"/>
  <c r="L675" i="8"/>
  <c r="M675" i="8"/>
  <c r="K676" i="8"/>
  <c r="L676" i="8"/>
  <c r="M676" i="8" s="1"/>
  <c r="K677" i="8"/>
  <c r="L677" i="8"/>
  <c r="M677" i="8" s="1"/>
  <c r="K678" i="8"/>
  <c r="L678" i="8"/>
  <c r="K679" i="8"/>
  <c r="L679" i="8"/>
  <c r="M679" i="8" s="1"/>
  <c r="K680" i="8"/>
  <c r="L680" i="8"/>
  <c r="K681" i="8"/>
  <c r="L681" i="8"/>
  <c r="K682" i="8"/>
  <c r="L682" i="8"/>
  <c r="K683" i="8"/>
  <c r="L683" i="8"/>
  <c r="M683" i="8"/>
  <c r="K684" i="8"/>
  <c r="L684" i="8"/>
  <c r="M684" i="8" s="1"/>
  <c r="K685" i="8"/>
  <c r="L685" i="8"/>
  <c r="M685" i="8" s="1"/>
  <c r="K686" i="8"/>
  <c r="L686" i="8"/>
  <c r="K687" i="8"/>
  <c r="L687" i="8"/>
  <c r="M687" i="8" s="1"/>
  <c r="K688" i="8"/>
  <c r="L688" i="8"/>
  <c r="M688" i="8" s="1"/>
  <c r="K689" i="8"/>
  <c r="L689" i="8"/>
  <c r="M689" i="8" s="1"/>
  <c r="K690" i="8"/>
  <c r="L690" i="8"/>
  <c r="K691" i="8"/>
  <c r="L691" i="8"/>
  <c r="M691" i="8" s="1"/>
  <c r="K692" i="8"/>
  <c r="L692" i="8"/>
  <c r="K693" i="8"/>
  <c r="L693" i="8"/>
  <c r="K694" i="8"/>
  <c r="L694" i="8"/>
  <c r="K695" i="8"/>
  <c r="L695" i="8"/>
  <c r="M695" i="8"/>
  <c r="K696" i="8"/>
  <c r="L696" i="8"/>
  <c r="M696" i="8" s="1"/>
  <c r="K697" i="8"/>
  <c r="L697" i="8"/>
  <c r="M697" i="8" s="1"/>
  <c r="K698" i="8"/>
  <c r="L698" i="8"/>
  <c r="K699" i="8"/>
  <c r="L699" i="8"/>
  <c r="M699" i="8" s="1"/>
  <c r="K700" i="8"/>
  <c r="L700" i="8"/>
  <c r="K701" i="8"/>
  <c r="L701" i="8"/>
  <c r="K702" i="8"/>
  <c r="L702" i="8"/>
  <c r="K703" i="8"/>
  <c r="L703" i="8"/>
  <c r="M703" i="8"/>
  <c r="K704" i="8"/>
  <c r="L704" i="8"/>
  <c r="M704" i="8" s="1"/>
  <c r="K705" i="8"/>
  <c r="L705" i="8"/>
  <c r="M705" i="8" s="1"/>
  <c r="K706" i="8"/>
  <c r="L706" i="8"/>
  <c r="K707" i="8"/>
  <c r="L707" i="8"/>
  <c r="M707" i="8" s="1"/>
  <c r="K708" i="8"/>
  <c r="L708" i="8"/>
  <c r="K709" i="8"/>
  <c r="L709" i="8"/>
  <c r="K710" i="8"/>
  <c r="L710" i="8"/>
  <c r="K711" i="8"/>
  <c r="L711" i="8"/>
  <c r="M711" i="8"/>
  <c r="K712" i="8"/>
  <c r="L712" i="8"/>
  <c r="M712" i="8" s="1"/>
  <c r="K713" i="8"/>
  <c r="L713" i="8"/>
  <c r="M713" i="8" s="1"/>
  <c r="K714" i="8"/>
  <c r="L714" i="8"/>
  <c r="K715" i="8"/>
  <c r="L715" i="8"/>
  <c r="M715" i="8" s="1"/>
  <c r="K716" i="8"/>
  <c r="L716" i="8"/>
  <c r="K717" i="8"/>
  <c r="L717" i="8"/>
  <c r="K718" i="8"/>
  <c r="L718" i="8"/>
  <c r="K719" i="8"/>
  <c r="L719" i="8"/>
  <c r="M719" i="8"/>
  <c r="K720" i="8"/>
  <c r="L720" i="8"/>
  <c r="M720" i="8" s="1"/>
  <c r="K721" i="8"/>
  <c r="L721" i="8"/>
  <c r="M721" i="8" s="1"/>
  <c r="K722" i="8"/>
  <c r="L722" i="8"/>
  <c r="K723" i="8"/>
  <c r="L723" i="8"/>
  <c r="M723" i="8" s="1"/>
  <c r="K724" i="8"/>
  <c r="L724" i="8"/>
  <c r="K725" i="8"/>
  <c r="L725" i="8"/>
  <c r="K726" i="8"/>
  <c r="L726" i="8"/>
  <c r="K727" i="8"/>
  <c r="L727" i="8"/>
  <c r="M727" i="8"/>
  <c r="K728" i="8"/>
  <c r="L728" i="8"/>
  <c r="M728" i="8" s="1"/>
  <c r="K729" i="8"/>
  <c r="L729" i="8"/>
  <c r="M729" i="8" s="1"/>
  <c r="K730" i="8"/>
  <c r="L730" i="8"/>
  <c r="K731" i="8"/>
  <c r="L731" i="8"/>
  <c r="M731" i="8" s="1"/>
  <c r="K732" i="8"/>
  <c r="L732" i="8"/>
  <c r="K733" i="8"/>
  <c r="L733" i="8"/>
  <c r="K734" i="8"/>
  <c r="L734" i="8"/>
  <c r="K735" i="8"/>
  <c r="L735" i="8"/>
  <c r="M735" i="8"/>
  <c r="K736" i="8"/>
  <c r="L736" i="8"/>
  <c r="M736" i="8" s="1"/>
  <c r="K737" i="8"/>
  <c r="L737" i="8"/>
  <c r="M737" i="8" s="1"/>
  <c r="K738" i="8"/>
  <c r="L738" i="8"/>
  <c r="K739" i="8"/>
  <c r="L739" i="8"/>
  <c r="M739" i="8" s="1"/>
  <c r="K740" i="8"/>
  <c r="L740" i="8"/>
  <c r="K741" i="8"/>
  <c r="L741" i="8"/>
  <c r="K742" i="8"/>
  <c r="L742" i="8"/>
  <c r="K743" i="8"/>
  <c r="L743" i="8"/>
  <c r="M743" i="8"/>
  <c r="K744" i="8"/>
  <c r="L744" i="8"/>
  <c r="M744" i="8" s="1"/>
  <c r="K745" i="8"/>
  <c r="L745" i="8"/>
  <c r="M745" i="8" s="1"/>
  <c r="K746" i="8"/>
  <c r="L746" i="8"/>
  <c r="K747" i="8"/>
  <c r="L747" i="8"/>
  <c r="M747" i="8" s="1"/>
  <c r="K748" i="8"/>
  <c r="L748" i="8"/>
  <c r="K749" i="8"/>
  <c r="L749" i="8"/>
  <c r="K750" i="8"/>
  <c r="L750" i="8"/>
  <c r="K751" i="8"/>
  <c r="L751" i="8"/>
  <c r="M751" i="8"/>
  <c r="K752" i="8"/>
  <c r="L752" i="8"/>
  <c r="M752" i="8" s="1"/>
  <c r="K753" i="8"/>
  <c r="L753" i="8"/>
  <c r="M753" i="8" s="1"/>
  <c r="K754" i="8"/>
  <c r="L754" i="8"/>
  <c r="K755" i="8"/>
  <c r="L755" i="8"/>
  <c r="M755" i="8" s="1"/>
  <c r="K756" i="8"/>
  <c r="L756" i="8"/>
  <c r="K757" i="8"/>
  <c r="L757" i="8"/>
  <c r="K758" i="8"/>
  <c r="L758" i="8"/>
  <c r="K759" i="8"/>
  <c r="L759" i="8"/>
  <c r="M759" i="8"/>
  <c r="K760" i="8"/>
  <c r="L760" i="8"/>
  <c r="M760" i="8" s="1"/>
  <c r="K761" i="8"/>
  <c r="L761" i="8"/>
  <c r="M761" i="8" s="1"/>
  <c r="K762" i="8"/>
  <c r="L762" i="8"/>
  <c r="K763" i="8"/>
  <c r="L763" i="8"/>
  <c r="M763" i="8" s="1"/>
  <c r="K764" i="8"/>
  <c r="L764" i="8"/>
  <c r="K765" i="8"/>
  <c r="L765" i="8"/>
  <c r="K766" i="8"/>
  <c r="L766" i="8"/>
  <c r="K767" i="8"/>
  <c r="L767" i="8"/>
  <c r="M767" i="8"/>
  <c r="K768" i="8"/>
  <c r="L768" i="8"/>
  <c r="M768" i="8" s="1"/>
  <c r="K769" i="8"/>
  <c r="L769" i="8"/>
  <c r="M769" i="8" s="1"/>
  <c r="K770" i="8"/>
  <c r="L770" i="8"/>
  <c r="K771" i="8"/>
  <c r="L771" i="8"/>
  <c r="M771" i="8" s="1"/>
  <c r="K772" i="8"/>
  <c r="L772" i="8"/>
  <c r="K773" i="8"/>
  <c r="L773" i="8"/>
  <c r="K774" i="8"/>
  <c r="L774" i="8"/>
  <c r="K775" i="8"/>
  <c r="L775" i="8"/>
  <c r="M775" i="8"/>
  <c r="K776" i="8"/>
  <c r="L776" i="8"/>
  <c r="M776" i="8" s="1"/>
  <c r="K777" i="8"/>
  <c r="L777" i="8"/>
  <c r="M777" i="8" s="1"/>
  <c r="K778" i="8"/>
  <c r="L778" i="8"/>
  <c r="K779" i="8"/>
  <c r="L779" i="8"/>
  <c r="M779" i="8" s="1"/>
  <c r="K780" i="8"/>
  <c r="L780" i="8"/>
  <c r="K781" i="8"/>
  <c r="L781" i="8"/>
  <c r="K782" i="8"/>
  <c r="L782" i="8"/>
  <c r="K783" i="8"/>
  <c r="L783" i="8"/>
  <c r="M783" i="8"/>
  <c r="K784" i="8"/>
  <c r="L784" i="8"/>
  <c r="M784" i="8" s="1"/>
  <c r="K785" i="8"/>
  <c r="L785" i="8"/>
  <c r="M785" i="8" s="1"/>
  <c r="K786" i="8"/>
  <c r="L786" i="8"/>
  <c r="K787" i="8"/>
  <c r="L787" i="8"/>
  <c r="M787" i="8" s="1"/>
  <c r="K788" i="8"/>
  <c r="L788" i="8"/>
  <c r="K789" i="8"/>
  <c r="L789" i="8"/>
  <c r="K790" i="8"/>
  <c r="L790" i="8"/>
  <c r="K791" i="8"/>
  <c r="L791" i="8"/>
  <c r="M791" i="8"/>
  <c r="K792" i="8"/>
  <c r="L792" i="8"/>
  <c r="M792" i="8" s="1"/>
  <c r="K793" i="8"/>
  <c r="L793" i="8"/>
  <c r="M793" i="8" s="1"/>
  <c r="K794" i="8"/>
  <c r="L794" i="8"/>
  <c r="K795" i="8"/>
  <c r="L795" i="8"/>
  <c r="M795" i="8" s="1"/>
  <c r="K796" i="8"/>
  <c r="L796" i="8"/>
  <c r="K797" i="8"/>
  <c r="L797" i="8"/>
  <c r="K798" i="8"/>
  <c r="L798" i="8"/>
  <c r="K799" i="8"/>
  <c r="L799" i="8"/>
  <c r="M799" i="8"/>
  <c r="K800" i="8"/>
  <c r="L800" i="8"/>
  <c r="M800" i="8" s="1"/>
  <c r="K801" i="8"/>
  <c r="L801" i="8"/>
  <c r="M801" i="8" s="1"/>
  <c r="K802" i="8"/>
  <c r="L802" i="8"/>
  <c r="K803" i="8"/>
  <c r="L803" i="8"/>
  <c r="M803" i="8" s="1"/>
  <c r="K804" i="8"/>
  <c r="L804" i="8"/>
  <c r="K805" i="8"/>
  <c r="L805" i="8"/>
  <c r="K806" i="8"/>
  <c r="L806" i="8"/>
  <c r="K807" i="8"/>
  <c r="L807" i="8"/>
  <c r="M807" i="8"/>
  <c r="K808" i="8"/>
  <c r="L808" i="8"/>
  <c r="M808" i="8" s="1"/>
  <c r="K809" i="8"/>
  <c r="L809" i="8"/>
  <c r="M809" i="8" s="1"/>
  <c r="K810" i="8"/>
  <c r="L810" i="8"/>
  <c r="K811" i="8"/>
  <c r="L811" i="8"/>
  <c r="M811" i="8" s="1"/>
  <c r="K812" i="8"/>
  <c r="L812" i="8"/>
  <c r="K813" i="8"/>
  <c r="L813" i="8"/>
  <c r="K814" i="8"/>
  <c r="L814" i="8"/>
  <c r="K815" i="8"/>
  <c r="L815" i="8"/>
  <c r="M815" i="8"/>
  <c r="K816" i="8"/>
  <c r="L816" i="8"/>
  <c r="M816" i="8" s="1"/>
  <c r="K817" i="8"/>
  <c r="L817" i="8"/>
  <c r="M817" i="8" s="1"/>
  <c r="K818" i="8"/>
  <c r="L818" i="8"/>
  <c r="K819" i="8"/>
  <c r="L819" i="8"/>
  <c r="M819" i="8" s="1"/>
  <c r="K820" i="8"/>
  <c r="L820" i="8"/>
  <c r="K821" i="8"/>
  <c r="L821" i="8"/>
  <c r="K822" i="8"/>
  <c r="L822" i="8"/>
  <c r="K823" i="8"/>
  <c r="L823" i="8"/>
  <c r="M823" i="8"/>
  <c r="K824" i="8"/>
  <c r="L824" i="8"/>
  <c r="M824" i="8" s="1"/>
  <c r="K825" i="8"/>
  <c r="L825" i="8"/>
  <c r="M825" i="8" s="1"/>
  <c r="K826" i="8"/>
  <c r="L826" i="8"/>
  <c r="K827" i="8"/>
  <c r="L827" i="8"/>
  <c r="M827" i="8" s="1"/>
  <c r="K828" i="8"/>
  <c r="L828" i="8"/>
  <c r="K829" i="8"/>
  <c r="L829" i="8"/>
  <c r="K830" i="8"/>
  <c r="L830" i="8"/>
  <c r="K831" i="8"/>
  <c r="L831" i="8"/>
  <c r="M831" i="8"/>
  <c r="K832" i="8"/>
  <c r="L832" i="8"/>
  <c r="M832" i="8" s="1"/>
  <c r="K833" i="8"/>
  <c r="L833" i="8"/>
  <c r="M833" i="8" s="1"/>
  <c r="K834" i="8"/>
  <c r="L834" i="8"/>
  <c r="K835" i="8"/>
  <c r="L835" i="8"/>
  <c r="M835" i="8" s="1"/>
  <c r="K836" i="8"/>
  <c r="L836" i="8"/>
  <c r="K837" i="8"/>
  <c r="L837" i="8"/>
  <c r="K838" i="8"/>
  <c r="L838" i="8"/>
  <c r="K839" i="8"/>
  <c r="L839" i="8"/>
  <c r="M839" i="8"/>
  <c r="K840" i="8"/>
  <c r="L840" i="8"/>
  <c r="M840" i="8" s="1"/>
  <c r="K841" i="8"/>
  <c r="L841" i="8"/>
  <c r="M841" i="8" s="1"/>
  <c r="K842" i="8"/>
  <c r="L842" i="8"/>
  <c r="K843" i="8"/>
  <c r="L843" i="8"/>
  <c r="M843" i="8" s="1"/>
  <c r="K844" i="8"/>
  <c r="L844" i="8"/>
  <c r="K845" i="8"/>
  <c r="L845" i="8"/>
  <c r="K846" i="8"/>
  <c r="L846" i="8"/>
  <c r="K847" i="8"/>
  <c r="L847" i="8"/>
  <c r="M847" i="8"/>
  <c r="K848" i="8"/>
  <c r="L848" i="8"/>
  <c r="M848" i="8" s="1"/>
  <c r="K849" i="8"/>
  <c r="L849" i="8"/>
  <c r="M849" i="8" s="1"/>
  <c r="K850" i="8"/>
  <c r="L850" i="8"/>
  <c r="K851" i="8"/>
  <c r="L851" i="8"/>
  <c r="M851" i="8" s="1"/>
  <c r="K852" i="8"/>
  <c r="L852" i="8"/>
  <c r="K853" i="8"/>
  <c r="L853" i="8"/>
  <c r="K854" i="8"/>
  <c r="L854" i="8"/>
  <c r="K855" i="8"/>
  <c r="L855" i="8"/>
  <c r="M855" i="8"/>
  <c r="K856" i="8"/>
  <c r="L856" i="8"/>
  <c r="M856" i="8" s="1"/>
  <c r="K857" i="8"/>
  <c r="L857" i="8"/>
  <c r="M857" i="8" s="1"/>
  <c r="K858" i="8"/>
  <c r="L858" i="8"/>
  <c r="K859" i="8"/>
  <c r="L859" i="8"/>
  <c r="M859" i="8" s="1"/>
  <c r="K860" i="8"/>
  <c r="L860" i="8"/>
  <c r="K861" i="8"/>
  <c r="L861" i="8"/>
  <c r="K862" i="8"/>
  <c r="L862" i="8"/>
  <c r="K863" i="8"/>
  <c r="L863" i="8"/>
  <c r="M863" i="8"/>
  <c r="K864" i="8"/>
  <c r="L864" i="8"/>
  <c r="M864" i="8" s="1"/>
  <c r="K865" i="8"/>
  <c r="L865" i="8"/>
  <c r="M865" i="8" s="1"/>
  <c r="K866" i="8"/>
  <c r="L866" i="8"/>
  <c r="K867" i="8"/>
  <c r="L867" i="8"/>
  <c r="M867" i="8" s="1"/>
  <c r="K868" i="8"/>
  <c r="L868" i="8"/>
  <c r="K869" i="8"/>
  <c r="L869" i="8"/>
  <c r="K870" i="8"/>
  <c r="L870" i="8"/>
  <c r="K871" i="8"/>
  <c r="L871" i="8"/>
  <c r="M871" i="8"/>
  <c r="K872" i="8"/>
  <c r="L872" i="8"/>
  <c r="M872" i="8" s="1"/>
  <c r="K873" i="8"/>
  <c r="L873" i="8"/>
  <c r="M873" i="8" s="1"/>
  <c r="K874" i="8"/>
  <c r="L874" i="8"/>
  <c r="K875" i="8"/>
  <c r="L875" i="8"/>
  <c r="M875" i="8" s="1"/>
  <c r="K876" i="8"/>
  <c r="L876" i="8"/>
  <c r="K877" i="8"/>
  <c r="L877" i="8"/>
  <c r="K878" i="8"/>
  <c r="L878" i="8"/>
  <c r="K879" i="8"/>
  <c r="L879" i="8"/>
  <c r="M879" i="8"/>
  <c r="K880" i="8"/>
  <c r="L880" i="8"/>
  <c r="M880" i="8" s="1"/>
  <c r="K881" i="8"/>
  <c r="L881" i="8"/>
  <c r="M881" i="8" s="1"/>
  <c r="K882" i="8"/>
  <c r="L882" i="8"/>
  <c r="K883" i="8"/>
  <c r="L883" i="8"/>
  <c r="M883" i="8" s="1"/>
  <c r="K884" i="8"/>
  <c r="L884" i="8"/>
  <c r="K885" i="8"/>
  <c r="L885" i="8"/>
  <c r="K886" i="8"/>
  <c r="L886" i="8"/>
  <c r="K887" i="8"/>
  <c r="L887" i="8"/>
  <c r="M887" i="8"/>
  <c r="K888" i="8"/>
  <c r="L888" i="8"/>
  <c r="M888" i="8" s="1"/>
  <c r="K889" i="8"/>
  <c r="L889" i="8"/>
  <c r="M889" i="8" s="1"/>
  <c r="K890" i="8"/>
  <c r="L890" i="8"/>
  <c r="K891" i="8"/>
  <c r="L891" i="8"/>
  <c r="M891" i="8" s="1"/>
  <c r="K892" i="8"/>
  <c r="L892" i="8"/>
  <c r="K893" i="8"/>
  <c r="L893" i="8"/>
  <c r="K894" i="8"/>
  <c r="L894" i="8"/>
  <c r="K895" i="8"/>
  <c r="L895" i="8"/>
  <c r="M895" i="8"/>
  <c r="K896" i="8"/>
  <c r="L896" i="8"/>
  <c r="M896" i="8" s="1"/>
  <c r="K897" i="8"/>
  <c r="L897" i="8"/>
  <c r="M897" i="8" s="1"/>
  <c r="K898" i="8"/>
  <c r="L898" i="8"/>
  <c r="K899" i="8"/>
  <c r="L899" i="8"/>
  <c r="M899" i="8" s="1"/>
  <c r="K900" i="8"/>
  <c r="L900" i="8"/>
  <c r="K901" i="8"/>
  <c r="L901" i="8"/>
  <c r="K902" i="8"/>
  <c r="L902" i="8"/>
  <c r="K903" i="8"/>
  <c r="L903" i="8"/>
  <c r="M903" i="8"/>
  <c r="K904" i="8"/>
  <c r="L904" i="8"/>
  <c r="M904" i="8" s="1"/>
  <c r="K905" i="8"/>
  <c r="L905" i="8"/>
  <c r="M905" i="8" s="1"/>
  <c r="K906" i="8"/>
  <c r="L906" i="8"/>
  <c r="K907" i="8"/>
  <c r="L907" i="8"/>
  <c r="M907" i="8" s="1"/>
  <c r="K908" i="8"/>
  <c r="L908" i="8"/>
  <c r="K909" i="8"/>
  <c r="L909" i="8"/>
  <c r="K910" i="8"/>
  <c r="L910" i="8"/>
  <c r="K911" i="8"/>
  <c r="L911" i="8"/>
  <c r="M911" i="8"/>
  <c r="K912" i="8"/>
  <c r="L912" i="8"/>
  <c r="M912" i="8" s="1"/>
  <c r="K913" i="8"/>
  <c r="L913" i="8"/>
  <c r="M913" i="8" s="1"/>
  <c r="K914" i="8"/>
  <c r="L914" i="8"/>
  <c r="K915" i="8"/>
  <c r="L915" i="8"/>
  <c r="M915" i="8" s="1"/>
  <c r="K916" i="8"/>
  <c r="L916" i="8"/>
  <c r="K917" i="8"/>
  <c r="L917" i="8"/>
  <c r="K918" i="8"/>
  <c r="L918" i="8"/>
  <c r="K919" i="8"/>
  <c r="L919" i="8"/>
  <c r="M919" i="8"/>
  <c r="K920" i="8"/>
  <c r="L920" i="8"/>
  <c r="M920" i="8" s="1"/>
  <c r="K921" i="8"/>
  <c r="L921" i="8"/>
  <c r="M921" i="8" s="1"/>
  <c r="K922" i="8"/>
  <c r="L922" i="8"/>
  <c r="K923" i="8"/>
  <c r="L923" i="8"/>
  <c r="M923" i="8" s="1"/>
  <c r="K924" i="8"/>
  <c r="L924" i="8"/>
  <c r="K925" i="8"/>
  <c r="L925" i="8"/>
  <c r="K926" i="8"/>
  <c r="L926" i="8"/>
  <c r="K927" i="8"/>
  <c r="L927" i="8"/>
  <c r="M927" i="8"/>
  <c r="K928" i="8"/>
  <c r="L928" i="8"/>
  <c r="M928" i="8" s="1"/>
  <c r="K929" i="8"/>
  <c r="L929" i="8"/>
  <c r="M929" i="8" s="1"/>
  <c r="K930" i="8"/>
  <c r="L930" i="8"/>
  <c r="K931" i="8"/>
  <c r="L931" i="8"/>
  <c r="M931" i="8" s="1"/>
  <c r="K932" i="8"/>
  <c r="L932" i="8"/>
  <c r="K933" i="8"/>
  <c r="L933" i="8"/>
  <c r="K934" i="8"/>
  <c r="L934" i="8"/>
  <c r="K935" i="8"/>
  <c r="L935" i="8"/>
  <c r="M935" i="8"/>
  <c r="K936" i="8"/>
  <c r="L936" i="8"/>
  <c r="M936" i="8" s="1"/>
  <c r="K937" i="8"/>
  <c r="L937" i="8"/>
  <c r="M937" i="8" s="1"/>
  <c r="K938" i="8"/>
  <c r="L938" i="8"/>
  <c r="K939" i="8"/>
  <c r="L939" i="8"/>
  <c r="M939" i="8" s="1"/>
  <c r="K940" i="8"/>
  <c r="L940" i="8"/>
  <c r="K941" i="8"/>
  <c r="L941" i="8"/>
  <c r="K942" i="8"/>
  <c r="L942" i="8"/>
  <c r="K943" i="8"/>
  <c r="L943" i="8"/>
  <c r="M943" i="8"/>
  <c r="K944" i="8"/>
  <c r="L944" i="8"/>
  <c r="M944" i="8" s="1"/>
  <c r="K945" i="8"/>
  <c r="L945" i="8"/>
  <c r="M945" i="8" s="1"/>
  <c r="K946" i="8"/>
  <c r="L946" i="8"/>
  <c r="K947" i="8"/>
  <c r="L947" i="8"/>
  <c r="M947" i="8" s="1"/>
  <c r="K948" i="8"/>
  <c r="L948" i="8"/>
  <c r="K949" i="8"/>
  <c r="L949" i="8"/>
  <c r="K950" i="8"/>
  <c r="L950" i="8"/>
  <c r="K951" i="8"/>
  <c r="L951" i="8"/>
  <c r="M951" i="8"/>
  <c r="K952" i="8"/>
  <c r="L952" i="8"/>
  <c r="M952" i="8" s="1"/>
  <c r="K953" i="8"/>
  <c r="L953" i="8"/>
  <c r="M953" i="8" s="1"/>
  <c r="K954" i="8"/>
  <c r="L954" i="8"/>
  <c r="K955" i="8"/>
  <c r="L955" i="8"/>
  <c r="M955" i="8" s="1"/>
  <c r="K956" i="8"/>
  <c r="L956" i="8"/>
  <c r="K957" i="8"/>
  <c r="L957" i="8"/>
  <c r="K958" i="8"/>
  <c r="L958" i="8"/>
  <c r="K959" i="8"/>
  <c r="L959" i="8"/>
  <c r="M959" i="8"/>
  <c r="K960" i="8"/>
  <c r="L960" i="8"/>
  <c r="M960" i="8" s="1"/>
  <c r="K961" i="8"/>
  <c r="L961" i="8"/>
  <c r="M961" i="8" s="1"/>
  <c r="K962" i="8"/>
  <c r="L962" i="8"/>
  <c r="K963" i="8"/>
  <c r="L963" i="8"/>
  <c r="M963" i="8" s="1"/>
  <c r="K964" i="8"/>
  <c r="L964" i="8"/>
  <c r="K965" i="8"/>
  <c r="L965" i="8"/>
  <c r="K966" i="8"/>
  <c r="L966" i="8"/>
  <c r="K967" i="8"/>
  <c r="L967" i="8"/>
  <c r="M967" i="8"/>
  <c r="K968" i="8"/>
  <c r="L968" i="8"/>
  <c r="M968" i="8" s="1"/>
  <c r="K969" i="8"/>
  <c r="L969" i="8"/>
  <c r="M969" i="8" s="1"/>
  <c r="K970" i="8"/>
  <c r="L970" i="8"/>
  <c r="K971" i="8"/>
  <c r="L971" i="8"/>
  <c r="M971" i="8" s="1"/>
  <c r="K972" i="8"/>
  <c r="L972" i="8"/>
  <c r="K973" i="8"/>
  <c r="L973" i="8"/>
  <c r="K974" i="8"/>
  <c r="L974" i="8"/>
  <c r="K975" i="8"/>
  <c r="M975" i="8" s="1"/>
  <c r="L975" i="8"/>
  <c r="K976" i="8"/>
  <c r="L976" i="8"/>
  <c r="M976" i="8" s="1"/>
  <c r="K977" i="8"/>
  <c r="L977" i="8"/>
  <c r="M977" i="8" s="1"/>
  <c r="K978" i="8"/>
  <c r="L978" i="8"/>
  <c r="K979" i="8"/>
  <c r="L979" i="8"/>
  <c r="M979" i="8" s="1"/>
  <c r="K980" i="8"/>
  <c r="L980" i="8"/>
  <c r="K981" i="8"/>
  <c r="L981" i="8"/>
  <c r="K982" i="8"/>
  <c r="L982" i="8"/>
  <c r="K983" i="8"/>
  <c r="M983" i="8" s="1"/>
  <c r="L983" i="8"/>
  <c r="K984" i="8"/>
  <c r="L984" i="8"/>
  <c r="M984" i="8" s="1"/>
  <c r="K985" i="8"/>
  <c r="L985" i="8"/>
  <c r="M985" i="8" s="1"/>
  <c r="K986" i="8"/>
  <c r="L986" i="8"/>
  <c r="K987" i="8"/>
  <c r="L987" i="8"/>
  <c r="M987" i="8" s="1"/>
  <c r="K988" i="8"/>
  <c r="L988" i="8"/>
  <c r="K989" i="8"/>
  <c r="L989" i="8"/>
  <c r="K990" i="8"/>
  <c r="L990" i="8"/>
  <c r="K991" i="8"/>
  <c r="M991" i="8" s="1"/>
  <c r="L991" i="8"/>
  <c r="K992" i="8"/>
  <c r="L992" i="8"/>
  <c r="M992" i="8" s="1"/>
  <c r="K993" i="8"/>
  <c r="L993" i="8"/>
  <c r="M993" i="8" s="1"/>
  <c r="K994" i="8"/>
  <c r="L994" i="8"/>
  <c r="K995" i="8"/>
  <c r="L995" i="8"/>
  <c r="M995" i="8" s="1"/>
  <c r="K996" i="8"/>
  <c r="L996" i="8"/>
  <c r="K997" i="8"/>
  <c r="L997" i="8"/>
  <c r="K998" i="8"/>
  <c r="L998" i="8"/>
  <c r="K999" i="8"/>
  <c r="M999" i="8" s="1"/>
  <c r="L999" i="8"/>
  <c r="K1000" i="8"/>
  <c r="L1000" i="8"/>
  <c r="M1000" i="8" s="1"/>
  <c r="K1001" i="8"/>
  <c r="L1001" i="8"/>
  <c r="M1001" i="8" s="1"/>
  <c r="K1002" i="8"/>
  <c r="L1002" i="8"/>
  <c r="K1003" i="8"/>
  <c r="L1003" i="8"/>
  <c r="M1003" i="8" s="1"/>
  <c r="K1004" i="8"/>
  <c r="L1004" i="8"/>
  <c r="K1005" i="8"/>
  <c r="L1005" i="8"/>
  <c r="K1006" i="8"/>
  <c r="L1006" i="8"/>
  <c r="K1007" i="8"/>
  <c r="M1007" i="8" s="1"/>
  <c r="L1007" i="8"/>
  <c r="K1008" i="8"/>
  <c r="L1008" i="8"/>
  <c r="M1008" i="8" s="1"/>
  <c r="K1009" i="8"/>
  <c r="L1009" i="8"/>
  <c r="M1009" i="8" s="1"/>
  <c r="K1010" i="8"/>
  <c r="L1010" i="8"/>
  <c r="K1011" i="8"/>
  <c r="L1011" i="8"/>
  <c r="M1011" i="8" s="1"/>
  <c r="K1012" i="8"/>
  <c r="L1012" i="8"/>
  <c r="K1013" i="8"/>
  <c r="L1013" i="8"/>
  <c r="K1014" i="8"/>
  <c r="L1014" i="8"/>
  <c r="K1015" i="8"/>
  <c r="M1015" i="8" s="1"/>
  <c r="L1015" i="8"/>
  <c r="K1016" i="8"/>
  <c r="L1016" i="8"/>
  <c r="M1016" i="8" s="1"/>
  <c r="K1017" i="8"/>
  <c r="L1017" i="8"/>
  <c r="M1017" i="8" s="1"/>
  <c r="K1018" i="8"/>
  <c r="L1018" i="8"/>
  <c r="K1019" i="8"/>
  <c r="L1019" i="8"/>
  <c r="M1019" i="8" s="1"/>
  <c r="K1020" i="8"/>
  <c r="L1020" i="8"/>
  <c r="K1021" i="8"/>
  <c r="L1021" i="8"/>
  <c r="K1022" i="8"/>
  <c r="L1022" i="8"/>
  <c r="K1023" i="8"/>
  <c r="M1023" i="8" s="1"/>
  <c r="L1023" i="8"/>
  <c r="K1024" i="8"/>
  <c r="L1024" i="8"/>
  <c r="M1024" i="8" s="1"/>
  <c r="K1025" i="8"/>
  <c r="L1025" i="8"/>
  <c r="M1025" i="8" s="1"/>
  <c r="K1026" i="8"/>
  <c r="L1026" i="8"/>
  <c r="K1027" i="8"/>
  <c r="L1027" i="8"/>
  <c r="M1027" i="8" s="1"/>
  <c r="K1028" i="8"/>
  <c r="L1028" i="8"/>
  <c r="K1029" i="8"/>
  <c r="L1029" i="8"/>
  <c r="K1030" i="8"/>
  <c r="L1030" i="8"/>
  <c r="K1031" i="8"/>
  <c r="M1031" i="8" s="1"/>
  <c r="L1031" i="8"/>
  <c r="K1032" i="8"/>
  <c r="L1032" i="8"/>
  <c r="M1032" i="8" s="1"/>
  <c r="K1033" i="8"/>
  <c r="L1033" i="8"/>
  <c r="M1033" i="8" s="1"/>
  <c r="K1034" i="8"/>
  <c r="L1034" i="8"/>
  <c r="K1035" i="8"/>
  <c r="L1035" i="8"/>
  <c r="M1035" i="8" s="1"/>
  <c r="K1036" i="8"/>
  <c r="L1036" i="8"/>
  <c r="K1037" i="8"/>
  <c r="L1037" i="8"/>
  <c r="K1038" i="8"/>
  <c r="L1038" i="8"/>
  <c r="K1039" i="8"/>
  <c r="L1039" i="8"/>
  <c r="M1039" i="8"/>
  <c r="K1040" i="8"/>
  <c r="L1040" i="8"/>
  <c r="M1040" i="8" s="1"/>
  <c r="K1041" i="8"/>
  <c r="L1041" i="8"/>
  <c r="M1041" i="8" s="1"/>
  <c r="K1042" i="8"/>
  <c r="L1042" i="8"/>
  <c r="K1043" i="8"/>
  <c r="L1043" i="8"/>
  <c r="M1043" i="8" s="1"/>
  <c r="K1044" i="8"/>
  <c r="L1044" i="8"/>
  <c r="K1045" i="8"/>
  <c r="L1045" i="8"/>
  <c r="K1046" i="8"/>
  <c r="L1046" i="8"/>
  <c r="K1047" i="8"/>
  <c r="M1047" i="8" s="1"/>
  <c r="L1047" i="8"/>
  <c r="K1048" i="8"/>
  <c r="L1048" i="8"/>
  <c r="M1048" i="8" s="1"/>
  <c r="K1049" i="8"/>
  <c r="L1049" i="8"/>
  <c r="M1049" i="8" s="1"/>
  <c r="K1050" i="8"/>
  <c r="L1050" i="8"/>
  <c r="K1051" i="8"/>
  <c r="L1051" i="8"/>
  <c r="M1051" i="8" s="1"/>
  <c r="K1052" i="8"/>
  <c r="L1052" i="8"/>
  <c r="K1053" i="8"/>
  <c r="L1053" i="8"/>
  <c r="K1054" i="8"/>
  <c r="L1054" i="8"/>
  <c r="K1055" i="8"/>
  <c r="M1055" i="8" s="1"/>
  <c r="L1055" i="8"/>
  <c r="K1056" i="8"/>
  <c r="L1056" i="8"/>
  <c r="M1056" i="8" s="1"/>
  <c r="K1057" i="8"/>
  <c r="L1057" i="8"/>
  <c r="M1057" i="8" s="1"/>
  <c r="K1058" i="8"/>
  <c r="L1058" i="8"/>
  <c r="K1059" i="8"/>
  <c r="L1059" i="8"/>
  <c r="M1059" i="8" s="1"/>
  <c r="K1060" i="8"/>
  <c r="L1060" i="8"/>
  <c r="K1061" i="8"/>
  <c r="L1061" i="8"/>
  <c r="K1062" i="8"/>
  <c r="L1062" i="8"/>
  <c r="K1063" i="8"/>
  <c r="M1063" i="8" s="1"/>
  <c r="L1063" i="8"/>
  <c r="K1064" i="8"/>
  <c r="L1064" i="8"/>
  <c r="M1064" i="8" s="1"/>
  <c r="K1065" i="8"/>
  <c r="L1065" i="8"/>
  <c r="M1065" i="8" s="1"/>
  <c r="K1066" i="8"/>
  <c r="L1066" i="8"/>
  <c r="K1067" i="8"/>
  <c r="L1067" i="8"/>
  <c r="M1067" i="8" s="1"/>
  <c r="K1068" i="8"/>
  <c r="L1068" i="8"/>
  <c r="K1069" i="8"/>
  <c r="L1069" i="8"/>
  <c r="K1070" i="8"/>
  <c r="L1070" i="8"/>
  <c r="K1071" i="8"/>
  <c r="M1071" i="8" s="1"/>
  <c r="L1071" i="8"/>
  <c r="K1072" i="8"/>
  <c r="L1072" i="8"/>
  <c r="M1072" i="8" s="1"/>
  <c r="K1073" i="8"/>
  <c r="L1073" i="8"/>
  <c r="M1073" i="8" s="1"/>
  <c r="K1074" i="8"/>
  <c r="L1074" i="8"/>
  <c r="K1075" i="8"/>
  <c r="L1075" i="8"/>
  <c r="M1075" i="8" s="1"/>
  <c r="K1076" i="8"/>
  <c r="L1076" i="8"/>
  <c r="K1077" i="8"/>
  <c r="L1077" i="8"/>
  <c r="K1078" i="8"/>
  <c r="L1078" i="8"/>
  <c r="K1079" i="8"/>
  <c r="M1079" i="8" s="1"/>
  <c r="L1079" i="8"/>
  <c r="K1080" i="8"/>
  <c r="L1080" i="8"/>
  <c r="M1080" i="8" s="1"/>
  <c r="K1081" i="8"/>
  <c r="L1081" i="8"/>
  <c r="M1081" i="8" s="1"/>
  <c r="K1082" i="8"/>
  <c r="L1082" i="8"/>
  <c r="K1083" i="8"/>
  <c r="L1083" i="8"/>
  <c r="M1083" i="8" s="1"/>
  <c r="K1084" i="8"/>
  <c r="L1084" i="8"/>
  <c r="K1085" i="8"/>
  <c r="L1085" i="8"/>
  <c r="K1086" i="8"/>
  <c r="L1086" i="8"/>
  <c r="K1087" i="8"/>
  <c r="M1087" i="8" s="1"/>
  <c r="L1087" i="8"/>
  <c r="K1088" i="8"/>
  <c r="L1088" i="8"/>
  <c r="M1088" i="8" s="1"/>
  <c r="K1089" i="8"/>
  <c r="L1089" i="8"/>
  <c r="M1089" i="8" s="1"/>
  <c r="K1090" i="8"/>
  <c r="L1090" i="8"/>
  <c r="K1091" i="8"/>
  <c r="L1091" i="8"/>
  <c r="M1091" i="8" s="1"/>
  <c r="K1092" i="8"/>
  <c r="L1092" i="8"/>
  <c r="K1093" i="8"/>
  <c r="L1093" i="8"/>
  <c r="K1094" i="8"/>
  <c r="L1094" i="8"/>
  <c r="K1095" i="8"/>
  <c r="M1095" i="8" s="1"/>
  <c r="L1095" i="8"/>
  <c r="K1096" i="8"/>
  <c r="L1096" i="8"/>
  <c r="M1096" i="8" s="1"/>
  <c r="K1097" i="8"/>
  <c r="L1097" i="8"/>
  <c r="M1097" i="8" s="1"/>
  <c r="K1098" i="8"/>
  <c r="L1098" i="8"/>
  <c r="K1099" i="8"/>
  <c r="L1099" i="8"/>
  <c r="M1099" i="8" s="1"/>
  <c r="K1100" i="8"/>
  <c r="L1100" i="8"/>
  <c r="K1101" i="8"/>
  <c r="L1101" i="8"/>
  <c r="K1102" i="8"/>
  <c r="L1102" i="8"/>
  <c r="K1103" i="8"/>
  <c r="L1103" i="8"/>
  <c r="M1103" i="8"/>
  <c r="K1104" i="8"/>
  <c r="L1104" i="8"/>
  <c r="M1104" i="8" s="1"/>
  <c r="K1105" i="8"/>
  <c r="L1105" i="8"/>
  <c r="M1105" i="8" s="1"/>
  <c r="K1106" i="8"/>
  <c r="L1106" i="8"/>
  <c r="K1107" i="8"/>
  <c r="L1107" i="8"/>
  <c r="M1107" i="8" s="1"/>
  <c r="K1108" i="8"/>
  <c r="L1108" i="8"/>
  <c r="K1109" i="8"/>
  <c r="L1109" i="8"/>
  <c r="K1110" i="8"/>
  <c r="L1110" i="8"/>
  <c r="K1111" i="8"/>
  <c r="L1111" i="8"/>
  <c r="M1111" i="8"/>
  <c r="K1112" i="8"/>
  <c r="L1112" i="8"/>
  <c r="M1112" i="8" s="1"/>
  <c r="K1113" i="8"/>
  <c r="L1113" i="8"/>
  <c r="M1113" i="8" s="1"/>
  <c r="K1114" i="8"/>
  <c r="L1114" i="8"/>
  <c r="K1115" i="8"/>
  <c r="L1115" i="8"/>
  <c r="M1115" i="8" s="1"/>
  <c r="K1116" i="8"/>
  <c r="L1116" i="8"/>
  <c r="K1117" i="8"/>
  <c r="L1117" i="8"/>
  <c r="K1118" i="8"/>
  <c r="L1118" i="8"/>
  <c r="K1119" i="8"/>
  <c r="L1119" i="8"/>
  <c r="M1119" i="8"/>
  <c r="K1120" i="8"/>
  <c r="L1120" i="8"/>
  <c r="M1120" i="8" s="1"/>
  <c r="K1121" i="8"/>
  <c r="L1121" i="8"/>
  <c r="M1121" i="8" s="1"/>
  <c r="K1122" i="8"/>
  <c r="L1122" i="8"/>
  <c r="K1123" i="8"/>
  <c r="L1123" i="8"/>
  <c r="M1123" i="8" s="1"/>
  <c r="K1124" i="8"/>
  <c r="L1124" i="8"/>
  <c r="K1125" i="8"/>
  <c r="L1125" i="8"/>
  <c r="K1126" i="8"/>
  <c r="L1126" i="8"/>
  <c r="K1127" i="8"/>
  <c r="M1127" i="8" s="1"/>
  <c r="L1127" i="8"/>
  <c r="K1128" i="8"/>
  <c r="L1128" i="8"/>
  <c r="M1128" i="8" s="1"/>
  <c r="K1129" i="8"/>
  <c r="L1129" i="8"/>
  <c r="M1129" i="8" s="1"/>
  <c r="K1130" i="8"/>
  <c r="L1130" i="8"/>
  <c r="K1131" i="8"/>
  <c r="L1131" i="8"/>
  <c r="M1131" i="8" s="1"/>
  <c r="K1132" i="8"/>
  <c r="L1132" i="8"/>
  <c r="K1133" i="8"/>
  <c r="L1133" i="8"/>
  <c r="K1134" i="8"/>
  <c r="L1134" i="8"/>
  <c r="K1135" i="8"/>
  <c r="M1135" i="8" s="1"/>
  <c r="L1135" i="8"/>
  <c r="K1136" i="8"/>
  <c r="L1136" i="8"/>
  <c r="M1136" i="8" s="1"/>
  <c r="K1137" i="8"/>
  <c r="L1137" i="8"/>
  <c r="M1137" i="8" s="1"/>
  <c r="K1138" i="8"/>
  <c r="L1138" i="8"/>
  <c r="K1139" i="8"/>
  <c r="L1139" i="8"/>
  <c r="M1139" i="8" s="1"/>
  <c r="K1140" i="8"/>
  <c r="L1140" i="8"/>
  <c r="K1141" i="8"/>
  <c r="L1141" i="8"/>
  <c r="K1142" i="8"/>
  <c r="L1142" i="8"/>
  <c r="K1143" i="8"/>
  <c r="L1143" i="8"/>
  <c r="M1143" i="8"/>
  <c r="K1144" i="8"/>
  <c r="L1144" i="8"/>
  <c r="M1144" i="8" s="1"/>
  <c r="K1145" i="8"/>
  <c r="L1145" i="8"/>
  <c r="M1145" i="8" s="1"/>
  <c r="K1146" i="8"/>
  <c r="L1146" i="8"/>
  <c r="K1147" i="8"/>
  <c r="L1147" i="8"/>
  <c r="M1147" i="8" s="1"/>
  <c r="K1148" i="8"/>
  <c r="L1148" i="8"/>
  <c r="K1149" i="8"/>
  <c r="L1149" i="8"/>
  <c r="K1150" i="8"/>
  <c r="L1150" i="8"/>
  <c r="K1151" i="8"/>
  <c r="M1151" i="8" s="1"/>
  <c r="L1151" i="8"/>
  <c r="K1152" i="8"/>
  <c r="L1152" i="8"/>
  <c r="M1152" i="8" s="1"/>
  <c r="K1153" i="8"/>
  <c r="L1153" i="8"/>
  <c r="M1153" i="8" s="1"/>
  <c r="K1154" i="8"/>
  <c r="L1154" i="8"/>
  <c r="K1155" i="8"/>
  <c r="L1155" i="8"/>
  <c r="M1155" i="8" s="1"/>
  <c r="K1156" i="8"/>
  <c r="L1156" i="8"/>
  <c r="K1157" i="8"/>
  <c r="L1157" i="8"/>
  <c r="K1158" i="8"/>
  <c r="L1158" i="8"/>
  <c r="K1159" i="8"/>
  <c r="L1159" i="8"/>
  <c r="M1159" i="8"/>
  <c r="K1160" i="8"/>
  <c r="L1160" i="8"/>
  <c r="M1160" i="8" s="1"/>
  <c r="K1161" i="8"/>
  <c r="L1161" i="8"/>
  <c r="M1161" i="8" s="1"/>
  <c r="K1162" i="8"/>
  <c r="L1162" i="8"/>
  <c r="K1163" i="8"/>
  <c r="L1163" i="8"/>
  <c r="M1163" i="8" s="1"/>
  <c r="K1164" i="8"/>
  <c r="L1164" i="8"/>
  <c r="K1165" i="8"/>
  <c r="L1165" i="8"/>
  <c r="K1166" i="8"/>
  <c r="L1166" i="8"/>
  <c r="K1167" i="8"/>
  <c r="L1167" i="8"/>
  <c r="M1167" i="8"/>
  <c r="K1168" i="8"/>
  <c r="L1168" i="8"/>
  <c r="M1168" i="8" s="1"/>
  <c r="K1169" i="8"/>
  <c r="L1169" i="8"/>
  <c r="M1169" i="8" s="1"/>
  <c r="K1170" i="8"/>
  <c r="L1170" i="8"/>
  <c r="K1171" i="8"/>
  <c r="L1171" i="8"/>
  <c r="M1171" i="8" s="1"/>
  <c r="K1172" i="8"/>
  <c r="L1172" i="8"/>
  <c r="K1173" i="8"/>
  <c r="L1173" i="8"/>
  <c r="K1174" i="8"/>
  <c r="L1174" i="8"/>
  <c r="K1175" i="8"/>
  <c r="L1175" i="8"/>
  <c r="M1175" i="8"/>
  <c r="K1176" i="8"/>
  <c r="L1176" i="8"/>
  <c r="M1176" i="8" s="1"/>
  <c r="K1177" i="8"/>
  <c r="L1177" i="8"/>
  <c r="M1177" i="8" s="1"/>
  <c r="K1178" i="8"/>
  <c r="L1178" i="8"/>
  <c r="K1179" i="8"/>
  <c r="L1179" i="8"/>
  <c r="M1179" i="8" s="1"/>
  <c r="K1180" i="8"/>
  <c r="L1180" i="8"/>
  <c r="K1181" i="8"/>
  <c r="L1181" i="8"/>
  <c r="K1182" i="8"/>
  <c r="L1182" i="8"/>
  <c r="K1183" i="8"/>
  <c r="M1183" i="8" s="1"/>
  <c r="L1183" i="8"/>
  <c r="K1184" i="8"/>
  <c r="L1184" i="8"/>
  <c r="M1184" i="8" s="1"/>
  <c r="K1185" i="8"/>
  <c r="L1185" i="8"/>
  <c r="M1185" i="8" s="1"/>
  <c r="K1186" i="8"/>
  <c r="L1186" i="8"/>
  <c r="K1187" i="8"/>
  <c r="L1187" i="8"/>
  <c r="M1187" i="8" s="1"/>
  <c r="K1188" i="8"/>
  <c r="L1188" i="8"/>
  <c r="K1189" i="8"/>
  <c r="L1189" i="8"/>
  <c r="K1190" i="8"/>
  <c r="L1190" i="8"/>
  <c r="K1191" i="8"/>
  <c r="L1191" i="8"/>
  <c r="M1191" i="8"/>
  <c r="K1192" i="8"/>
  <c r="L1192" i="8"/>
  <c r="M1192" i="8" s="1"/>
  <c r="K1193" i="8"/>
  <c r="L1193" i="8"/>
  <c r="M1193" i="8" s="1"/>
  <c r="K1194" i="8"/>
  <c r="L1194" i="8"/>
  <c r="M1194" i="8" s="1"/>
  <c r="K1195" i="8"/>
  <c r="L1195" i="8"/>
  <c r="M1195" i="8" s="1"/>
  <c r="K1196" i="8"/>
  <c r="L1196" i="8"/>
  <c r="M1196" i="8" s="1"/>
  <c r="K1197" i="8"/>
  <c r="L1197" i="8"/>
  <c r="K1198" i="8"/>
  <c r="L1198" i="8"/>
  <c r="M1198" i="8" s="1"/>
  <c r="K1199" i="8"/>
  <c r="L1199" i="8"/>
  <c r="K1200" i="8"/>
  <c r="L1200" i="8"/>
  <c r="K1201" i="8"/>
  <c r="L1201" i="8"/>
  <c r="K1202" i="8"/>
  <c r="M1202" i="8" s="1"/>
  <c r="L1202" i="8"/>
  <c r="K1203" i="8"/>
  <c r="L1203" i="8"/>
  <c r="M1203" i="8" s="1"/>
  <c r="K1204" i="8"/>
  <c r="L1204" i="8"/>
  <c r="M1204" i="8" s="1"/>
  <c r="K1205" i="8"/>
  <c r="L1205" i="8"/>
  <c r="K1206" i="8"/>
  <c r="L1206" i="8"/>
  <c r="M1206" i="8" s="1"/>
  <c r="K1207" i="8"/>
  <c r="L1207" i="8"/>
  <c r="K1208" i="8"/>
  <c r="L1208" i="8"/>
  <c r="K1209" i="8"/>
  <c r="L1209" i="8"/>
  <c r="K1210" i="8"/>
  <c r="L1210" i="8"/>
  <c r="M1210" i="8"/>
  <c r="K1211" i="8"/>
  <c r="L1211" i="8"/>
  <c r="M1211" i="8" s="1"/>
  <c r="K1212" i="8"/>
  <c r="L1212" i="8"/>
  <c r="M1212" i="8" s="1"/>
  <c r="K1213" i="8"/>
  <c r="L1213" i="8"/>
  <c r="K1214" i="8"/>
  <c r="L1214" i="8"/>
  <c r="M1214" i="8" s="1"/>
  <c r="K1215" i="8"/>
  <c r="L1215" i="8"/>
  <c r="K1216" i="8"/>
  <c r="L1216" i="8"/>
  <c r="K1217" i="8"/>
  <c r="L1217" i="8"/>
  <c r="K1218" i="8"/>
  <c r="L1218" i="8"/>
  <c r="M1218" i="8"/>
  <c r="K1219" i="8"/>
  <c r="L1219" i="8"/>
  <c r="M1219" i="8" s="1"/>
  <c r="K1220" i="8"/>
  <c r="L1220" i="8"/>
  <c r="M1220" i="8" s="1"/>
  <c r="K1221" i="8"/>
  <c r="L1221" i="8"/>
  <c r="K1222" i="8"/>
  <c r="L1222" i="8"/>
  <c r="K1223" i="8"/>
  <c r="L1223" i="8"/>
  <c r="M1223" i="8" s="1"/>
  <c r="K1224" i="8"/>
  <c r="L1224" i="8"/>
  <c r="M1224" i="8" s="1"/>
  <c r="K1225" i="8"/>
  <c r="L1225" i="8"/>
  <c r="K1226" i="8"/>
  <c r="L1226" i="8"/>
  <c r="M1226" i="8" s="1"/>
  <c r="K1227" i="8"/>
  <c r="L1227" i="8"/>
  <c r="K1228" i="8"/>
  <c r="L1228" i="8"/>
  <c r="K1229" i="8"/>
  <c r="L1229" i="8"/>
  <c r="K1230" i="8"/>
  <c r="L1230" i="8"/>
  <c r="M1230" i="8"/>
  <c r="K1231" i="8"/>
  <c r="L1231" i="8"/>
  <c r="M1231" i="8" s="1"/>
  <c r="K1232" i="8"/>
  <c r="L1232" i="8"/>
  <c r="M1232" i="8" s="1"/>
  <c r="K1233" i="8"/>
  <c r="L1233" i="8"/>
  <c r="K1234" i="8"/>
  <c r="L1234" i="8"/>
  <c r="K1235" i="8"/>
  <c r="L1235" i="8"/>
  <c r="M1235" i="8" s="1"/>
  <c r="K1236" i="8"/>
  <c r="L1236" i="8"/>
  <c r="M1236" i="8" s="1"/>
  <c r="K1237" i="8"/>
  <c r="L1237" i="8"/>
  <c r="K1238" i="8"/>
  <c r="L1238" i="8"/>
  <c r="M1238" i="8" s="1"/>
  <c r="K1239" i="8"/>
  <c r="L1239" i="8"/>
  <c r="K1240" i="8"/>
  <c r="L1240" i="8"/>
  <c r="K1241" i="8"/>
  <c r="L1241" i="8"/>
  <c r="K1242" i="8"/>
  <c r="M1242" i="8" s="1"/>
  <c r="L1242" i="8"/>
  <c r="K1243" i="8"/>
  <c r="L1243" i="8"/>
  <c r="M1243" i="8" s="1"/>
  <c r="K1244" i="8"/>
  <c r="L1244" i="8"/>
  <c r="M1244" i="8" s="1"/>
  <c r="K1245" i="8"/>
  <c r="L1245" i="8"/>
  <c r="K1246" i="8"/>
  <c r="L1246" i="8"/>
  <c r="M1246" i="8" s="1"/>
  <c r="K1247" i="8"/>
  <c r="L1247" i="8"/>
  <c r="K1248" i="8"/>
  <c r="L1248" i="8"/>
  <c r="K1249" i="8"/>
  <c r="L1249" i="8"/>
  <c r="K1250" i="8"/>
  <c r="M1250" i="8" s="1"/>
  <c r="L1250" i="8"/>
  <c r="K1251" i="8"/>
  <c r="L1251" i="8"/>
  <c r="K1252" i="8"/>
  <c r="L1252" i="8"/>
  <c r="K1253" i="8"/>
  <c r="L1253" i="8"/>
  <c r="K1254" i="8"/>
  <c r="M1254" i="8" s="1"/>
  <c r="L1254" i="8"/>
  <c r="K1255" i="8"/>
  <c r="L1255" i="8"/>
  <c r="M1255" i="8" s="1"/>
  <c r="K1256" i="8"/>
  <c r="L1256" i="8"/>
  <c r="M1256" i="8" s="1"/>
  <c r="K1257" i="8"/>
  <c r="L1257" i="8"/>
  <c r="K1258" i="8"/>
  <c r="L1258" i="8"/>
  <c r="M1258" i="8" s="1"/>
  <c r="K1259" i="8"/>
  <c r="L1259" i="8"/>
  <c r="K1260" i="8"/>
  <c r="L1260" i="8"/>
  <c r="K1261" i="8"/>
  <c r="L1261" i="8"/>
  <c r="K1262" i="8"/>
  <c r="M1262" i="8" s="1"/>
  <c r="L1262" i="8"/>
  <c r="K1263" i="8"/>
  <c r="L1263" i="8"/>
  <c r="M1263" i="8" s="1"/>
  <c r="K1264" i="8"/>
  <c r="L1264" i="8"/>
  <c r="M1264" i="8" s="1"/>
  <c r="K1265" i="8"/>
  <c r="L1265" i="8"/>
  <c r="K1266" i="8"/>
  <c r="L1266" i="8"/>
  <c r="M1266" i="8" s="1"/>
  <c r="K1267" i="8"/>
  <c r="L1267" i="8"/>
  <c r="K1268" i="8"/>
  <c r="L1268" i="8"/>
  <c r="K1269" i="8"/>
  <c r="L1269" i="8"/>
  <c r="K1270" i="8"/>
  <c r="M1270" i="8" s="1"/>
  <c r="L1270" i="8"/>
  <c r="K1271" i="8"/>
  <c r="L1271" i="8"/>
  <c r="K1272" i="8"/>
  <c r="L1272" i="8"/>
  <c r="K1273" i="8"/>
  <c r="L1273" i="8"/>
  <c r="K1274" i="8"/>
  <c r="M1274" i="8" s="1"/>
  <c r="L1274" i="8"/>
  <c r="K1275" i="8"/>
  <c r="L1275" i="8"/>
  <c r="M1275" i="8" s="1"/>
  <c r="K1276" i="8"/>
  <c r="L1276" i="8"/>
  <c r="M1276" i="8" s="1"/>
  <c r="K1277" i="8"/>
  <c r="L1277" i="8"/>
  <c r="K1278" i="8"/>
  <c r="L1278" i="8"/>
  <c r="M1278" i="8" s="1"/>
  <c r="K1279" i="8"/>
  <c r="L1279" i="8"/>
  <c r="K1280" i="8"/>
  <c r="L1280" i="8"/>
  <c r="K1281" i="8"/>
  <c r="L1281" i="8"/>
  <c r="K1282" i="8"/>
  <c r="M1282" i="8" s="1"/>
  <c r="L1282" i="8"/>
  <c r="K1283" i="8"/>
  <c r="L1283" i="8"/>
  <c r="M1283" i="8" s="1"/>
  <c r="K1284" i="8"/>
  <c r="L1284" i="8"/>
  <c r="M1284" i="8" s="1"/>
  <c r="K1285" i="8"/>
  <c r="L1285" i="8"/>
  <c r="K1286" i="8"/>
  <c r="L1286" i="8"/>
  <c r="K1287" i="8"/>
  <c r="L1287" i="8"/>
  <c r="M1287" i="8" s="1"/>
  <c r="K1288" i="8"/>
  <c r="L1288" i="8"/>
  <c r="M1288" i="8" s="1"/>
  <c r="K1289" i="8"/>
  <c r="L1289" i="8"/>
  <c r="K1290" i="8"/>
  <c r="L1290" i="8"/>
  <c r="M1290" i="8" s="1"/>
  <c r="K1291" i="8"/>
  <c r="L1291" i="8"/>
  <c r="K1292" i="8"/>
  <c r="L1292" i="8"/>
  <c r="K1293" i="8"/>
  <c r="L1293" i="8"/>
  <c r="K1294" i="8"/>
  <c r="M1294" i="8" s="1"/>
  <c r="L1294" i="8"/>
  <c r="K1295" i="8"/>
  <c r="L1295" i="8"/>
  <c r="K1296" i="8"/>
  <c r="L1296" i="8"/>
  <c r="K1297" i="8"/>
  <c r="L1297" i="8"/>
  <c r="K1298" i="8"/>
  <c r="M1298" i="8" s="1"/>
  <c r="L1298" i="8"/>
  <c r="K1299" i="8"/>
  <c r="L1299" i="8"/>
  <c r="K1300" i="8"/>
  <c r="L1300" i="8"/>
  <c r="K1301" i="8"/>
  <c r="L1301" i="8"/>
  <c r="K1302" i="8"/>
  <c r="M1302" i="8" s="1"/>
  <c r="L1302" i="8"/>
  <c r="K1303" i="8"/>
  <c r="L1303" i="8"/>
  <c r="M1303" i="8" s="1"/>
  <c r="K1304" i="8"/>
  <c r="L1304" i="8"/>
  <c r="M1304" i="8" s="1"/>
  <c r="K1305" i="8"/>
  <c r="L1305" i="8"/>
  <c r="K1306" i="8"/>
  <c r="L1306" i="8"/>
  <c r="K1307" i="8"/>
  <c r="L1307" i="8"/>
  <c r="M1307" i="8" s="1"/>
  <c r="K1308" i="8"/>
  <c r="L1308" i="8"/>
  <c r="M1308" i="8" s="1"/>
  <c r="K1309" i="8"/>
  <c r="L1309" i="8"/>
  <c r="K1310" i="8"/>
  <c r="L1310" i="8"/>
  <c r="M1310" i="8" s="1"/>
  <c r="K1311" i="8"/>
  <c r="L1311" i="8"/>
  <c r="K1312" i="8"/>
  <c r="L1312" i="8"/>
  <c r="K1313" i="8"/>
  <c r="L1313" i="8"/>
  <c r="K1314" i="8"/>
  <c r="L1314" i="8"/>
  <c r="M1314" i="8"/>
  <c r="K1315" i="8"/>
  <c r="L1315" i="8"/>
  <c r="M1315" i="8" s="1"/>
  <c r="K1316" i="8"/>
  <c r="L1316" i="8"/>
  <c r="M1316" i="8" s="1"/>
  <c r="K1317" i="8"/>
  <c r="L1317" i="8"/>
  <c r="K1318" i="8"/>
  <c r="L1318" i="8"/>
  <c r="M1318" i="8" s="1"/>
  <c r="K1319" i="8"/>
  <c r="L1319" i="8"/>
  <c r="K1320" i="8"/>
  <c r="L1320" i="8"/>
  <c r="K1321" i="8"/>
  <c r="L1321" i="8"/>
  <c r="K1322" i="8"/>
  <c r="M1322" i="8" s="1"/>
  <c r="L1322" i="8"/>
  <c r="K1323" i="8"/>
  <c r="L1323" i="8"/>
  <c r="K1324" i="8"/>
  <c r="L1324" i="8"/>
  <c r="K1325" i="8"/>
  <c r="L1325" i="8"/>
  <c r="K1326" i="8"/>
  <c r="M1326" i="8" s="1"/>
  <c r="L1326" i="8"/>
  <c r="K1327" i="8"/>
  <c r="L1327" i="8"/>
  <c r="M1327" i="8" s="1"/>
  <c r="K1328" i="8"/>
  <c r="L1328" i="8"/>
  <c r="M1328" i="8" s="1"/>
  <c r="K1329" i="8"/>
  <c r="L1329" i="8"/>
  <c r="K1330" i="8"/>
  <c r="L1330" i="8"/>
  <c r="K1331" i="8"/>
  <c r="L1331" i="8"/>
  <c r="M1331" i="8" s="1"/>
  <c r="L2" i="8"/>
  <c r="K2" i="8"/>
  <c r="M2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Q43" i="8" s="1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2" i="8"/>
  <c r="Q4" i="8" s="1"/>
  <c r="L43" i="4"/>
  <c r="L30" i="4"/>
  <c r="L29" i="4"/>
  <c r="L27" i="4"/>
  <c r="L16" i="4"/>
  <c r="L15" i="4"/>
  <c r="L11" i="4"/>
  <c r="H70" i="4"/>
  <c r="H69" i="4"/>
  <c r="H62" i="4"/>
  <c r="H61" i="4"/>
  <c r="H59" i="4"/>
  <c r="H28" i="4"/>
  <c r="H27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68" i="4"/>
  <c r="H67" i="4"/>
  <c r="H66" i="4"/>
  <c r="H65" i="4"/>
  <c r="H64" i="4"/>
  <c r="H63" i="4"/>
  <c r="H60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1327" i="8"/>
  <c r="I1326" i="8"/>
  <c r="I1325" i="8"/>
  <c r="I1322" i="8"/>
  <c r="I1321" i="8"/>
  <c r="I1317" i="8"/>
  <c r="I1316" i="8"/>
  <c r="I1314" i="8"/>
  <c r="I1310" i="8"/>
  <c r="I1307" i="8"/>
  <c r="I1306" i="8"/>
  <c r="I1304" i="8"/>
  <c r="I1303" i="8"/>
  <c r="I1302" i="8"/>
  <c r="I1301" i="8"/>
  <c r="I1296" i="8"/>
  <c r="I1295" i="8"/>
  <c r="I1292" i="8"/>
  <c r="I1288" i="8"/>
  <c r="I1283" i="8"/>
  <c r="I1281" i="8"/>
  <c r="I1280" i="8"/>
  <c r="I1276" i="8"/>
  <c r="I1272" i="8"/>
  <c r="I1269" i="8"/>
  <c r="I1268" i="8"/>
  <c r="I1267" i="8"/>
  <c r="I1263" i="8"/>
  <c r="I1262" i="8"/>
  <c r="I1257" i="8"/>
  <c r="I1255" i="8"/>
  <c r="I1254" i="8"/>
  <c r="I1253" i="8"/>
  <c r="I1246" i="8"/>
  <c r="I1245" i="8"/>
  <c r="I1244" i="8"/>
  <c r="I1241" i="8"/>
  <c r="I1235" i="8"/>
  <c r="I1234" i="8"/>
  <c r="I1231" i="8"/>
  <c r="I1230" i="8"/>
  <c r="I1229" i="8"/>
  <c r="I1228" i="8"/>
  <c r="I1223" i="8"/>
  <c r="I1219" i="8"/>
  <c r="I1217" i="8"/>
  <c r="I1215" i="8"/>
  <c r="I1214" i="8"/>
  <c r="I1213" i="8"/>
  <c r="I1209" i="8"/>
  <c r="I1207" i="8"/>
  <c r="I1205" i="8"/>
  <c r="I1204" i="8"/>
  <c r="I1203" i="8"/>
  <c r="I1202" i="8"/>
  <c r="I1199" i="8"/>
  <c r="I1198" i="8"/>
  <c r="I1196" i="8"/>
  <c r="I1194" i="8"/>
  <c r="I1192" i="8"/>
  <c r="I1191" i="8"/>
  <c r="I1188" i="8"/>
  <c r="I1186" i="8"/>
  <c r="I1183" i="8"/>
  <c r="I1182" i="8"/>
  <c r="I1181" i="8"/>
  <c r="I1180" i="8"/>
  <c r="I1178" i="8"/>
  <c r="I1177" i="8"/>
  <c r="I1176" i="8"/>
  <c r="I1168" i="8"/>
  <c r="I1166" i="8"/>
  <c r="I1161" i="8"/>
  <c r="I1160" i="8"/>
  <c r="I1159" i="8"/>
  <c r="I1154" i="8"/>
  <c r="I1153" i="8"/>
  <c r="I1152" i="8"/>
  <c r="I1150" i="8"/>
  <c r="I1149" i="8"/>
  <c r="I1146" i="8"/>
  <c r="I1145" i="8"/>
  <c r="I1144" i="8"/>
  <c r="I1138" i="8"/>
  <c r="I1131" i="8"/>
  <c r="I1117" i="8"/>
  <c r="I1116" i="8"/>
  <c r="I1108" i="8"/>
  <c r="I1099" i="8"/>
  <c r="I1095" i="8"/>
  <c r="I1094" i="8"/>
  <c r="I1083" i="8"/>
  <c r="I1082" i="8"/>
  <c r="I1081" i="8"/>
  <c r="I1076" i="8"/>
  <c r="I1075" i="8"/>
  <c r="I1073" i="8"/>
  <c r="I1072" i="8"/>
  <c r="I1071" i="8"/>
  <c r="I1067" i="8"/>
  <c r="I1064" i="8"/>
  <c r="I1063" i="8"/>
  <c r="I1062" i="8"/>
  <c r="I1061" i="8"/>
  <c r="I1060" i="8"/>
  <c r="I1056" i="8"/>
  <c r="I1055" i="8"/>
  <c r="I1054" i="8"/>
  <c r="I1052" i="8"/>
  <c r="I1051" i="8"/>
  <c r="I1047" i="8"/>
  <c r="I1046" i="8"/>
  <c r="I1043" i="8"/>
  <c r="I1040" i="8"/>
  <c r="I1038" i="8"/>
  <c r="I1037" i="8"/>
  <c r="I1036" i="8"/>
  <c r="I1034" i="8"/>
  <c r="I1032" i="8"/>
  <c r="I1030" i="8"/>
  <c r="I1029" i="8"/>
  <c r="I1028" i="8"/>
  <c r="I1025" i="8"/>
  <c r="I1024" i="8"/>
  <c r="I1023" i="8"/>
  <c r="I1022" i="8"/>
  <c r="I1021" i="8"/>
  <c r="I1020" i="8"/>
  <c r="I1018" i="8"/>
  <c r="I1015" i="8"/>
  <c r="I1014" i="8"/>
  <c r="I1013" i="8"/>
  <c r="I1012" i="8"/>
  <c r="I1011" i="8"/>
  <c r="I1007" i="8"/>
  <c r="I1006" i="8"/>
  <c r="I1005" i="8"/>
  <c r="I1002" i="8"/>
  <c r="I1001" i="8"/>
  <c r="I998" i="8"/>
  <c r="I997" i="8"/>
  <c r="I996" i="8"/>
  <c r="I989" i="8"/>
  <c r="I988" i="8"/>
  <c r="I987" i="8"/>
  <c r="I986" i="8"/>
  <c r="I985" i="8"/>
  <c r="I981" i="8"/>
  <c r="I980" i="8"/>
  <c r="I978" i="8"/>
  <c r="I977" i="8"/>
  <c r="I976" i="8"/>
  <c r="I975" i="8"/>
  <c r="I972" i="8"/>
  <c r="I971" i="8"/>
  <c r="I970" i="8"/>
  <c r="I969" i="8"/>
  <c r="I968" i="8"/>
  <c r="I967" i="8"/>
  <c r="I965" i="8"/>
  <c r="I963" i="8"/>
  <c r="I961" i="8"/>
  <c r="I960" i="8"/>
  <c r="I959" i="8"/>
  <c r="I958" i="8"/>
  <c r="I957" i="8"/>
  <c r="I956" i="8"/>
  <c r="I955" i="8"/>
  <c r="I954" i="8"/>
  <c r="I952" i="8"/>
  <c r="I951" i="8"/>
  <c r="I950" i="8"/>
  <c r="I949" i="8"/>
  <c r="I947" i="8"/>
  <c r="I945" i="8"/>
  <c r="I943" i="8"/>
  <c r="I942" i="8"/>
  <c r="I941" i="8"/>
  <c r="I940" i="8"/>
  <c r="I938" i="8"/>
  <c r="I937" i="8"/>
  <c r="I936" i="8"/>
  <c r="I935" i="8"/>
  <c r="I934" i="8"/>
  <c r="I933" i="8"/>
  <c r="I932" i="8"/>
  <c r="I926" i="8"/>
  <c r="I921" i="8"/>
  <c r="I920" i="8"/>
  <c r="I919" i="8"/>
  <c r="I918" i="8"/>
  <c r="I917" i="8"/>
  <c r="I915" i="8"/>
  <c r="I904" i="8"/>
  <c r="I902" i="8"/>
  <c r="I900" i="8"/>
  <c r="I898" i="8"/>
  <c r="I895" i="8"/>
  <c r="I887" i="8"/>
  <c r="I884" i="8"/>
  <c r="I882" i="8"/>
  <c r="I881" i="8"/>
  <c r="I880" i="8"/>
  <c r="I877" i="8"/>
  <c r="I876" i="8"/>
  <c r="I874" i="8"/>
  <c r="I873" i="8"/>
  <c r="I872" i="8"/>
  <c r="I871" i="8"/>
  <c r="I867" i="8"/>
  <c r="I865" i="8"/>
  <c r="I863" i="8"/>
  <c r="I858" i="8"/>
  <c r="I854" i="8"/>
  <c r="I850" i="8"/>
  <c r="I848" i="8"/>
  <c r="I846" i="8"/>
  <c r="I844" i="8"/>
  <c r="I840" i="8"/>
  <c r="I839" i="8"/>
  <c r="I837" i="8"/>
  <c r="I835" i="8"/>
  <c r="I820" i="8"/>
  <c r="I812" i="8"/>
  <c r="I811" i="8"/>
  <c r="I801" i="8"/>
  <c r="I799" i="8"/>
  <c r="I798" i="8"/>
  <c r="I796" i="8"/>
  <c r="I795" i="8"/>
  <c r="I794" i="8"/>
  <c r="I793" i="8"/>
  <c r="I792" i="8"/>
  <c r="I791" i="8"/>
  <c r="I790" i="8"/>
  <c r="I789" i="8"/>
  <c r="I788" i="8"/>
  <c r="I786" i="8"/>
  <c r="I785" i="8"/>
  <c r="I784" i="8"/>
  <c r="I783" i="8"/>
  <c r="I782" i="8"/>
  <c r="I781" i="8"/>
  <c r="I780" i="8"/>
  <c r="I779" i="8"/>
  <c r="I778" i="8"/>
  <c r="I777" i="8"/>
  <c r="I776" i="8"/>
  <c r="I774" i="8"/>
  <c r="I772" i="8"/>
  <c r="I771" i="8"/>
  <c r="I770" i="8"/>
  <c r="I768" i="8"/>
  <c r="I767" i="8"/>
  <c r="I766" i="8"/>
  <c r="I765" i="8"/>
  <c r="I762" i="8"/>
  <c r="I761" i="8"/>
  <c r="I760" i="8"/>
  <c r="I759" i="8"/>
  <c r="I758" i="8"/>
  <c r="I757" i="8"/>
  <c r="I756" i="8"/>
  <c r="I754" i="8"/>
  <c r="I753" i="8"/>
  <c r="I752" i="8"/>
  <c r="I751" i="8"/>
  <c r="I750" i="8"/>
  <c r="I748" i="8"/>
  <c r="I747" i="8"/>
  <c r="I746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84" i="8"/>
  <c r="I583" i="8"/>
  <c r="I582" i="8"/>
  <c r="I579" i="8"/>
  <c r="I577" i="8"/>
  <c r="I576" i="8"/>
  <c r="I574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6" i="8"/>
  <c r="I335" i="8"/>
  <c r="I333" i="8"/>
  <c r="I332" i="8"/>
  <c r="I331" i="8"/>
  <c r="I330" i="8"/>
  <c r="I328" i="8"/>
  <c r="I325" i="8"/>
  <c r="I324" i="8"/>
  <c r="I323" i="8"/>
  <c r="I321" i="8"/>
  <c r="I320" i="8"/>
  <c r="I319" i="8"/>
  <c r="I315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76" i="8"/>
  <c r="I175" i="8"/>
  <c r="I174" i="8"/>
  <c r="I173" i="8"/>
  <c r="I172" i="8"/>
  <c r="I171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331" i="8"/>
  <c r="I1330" i="8"/>
  <c r="I1329" i="8"/>
  <c r="I1328" i="8"/>
  <c r="I1324" i="8"/>
  <c r="I1323" i="8"/>
  <c r="I1320" i="8"/>
  <c r="I1319" i="8"/>
  <c r="I1318" i="8"/>
  <c r="I1315" i="8"/>
  <c r="I1313" i="8"/>
  <c r="I1312" i="8"/>
  <c r="I1311" i="8"/>
  <c r="I1309" i="8"/>
  <c r="I1308" i="8"/>
  <c r="I1305" i="8"/>
  <c r="I1300" i="8"/>
  <c r="I1299" i="8"/>
  <c r="I1298" i="8"/>
  <c r="I1297" i="8"/>
  <c r="I1294" i="8"/>
  <c r="I1293" i="8"/>
  <c r="I1291" i="8"/>
  <c r="I1290" i="8"/>
  <c r="I1289" i="8"/>
  <c r="I1287" i="8"/>
  <c r="I1286" i="8"/>
  <c r="I1285" i="8"/>
  <c r="I1284" i="8"/>
  <c r="I1282" i="8"/>
  <c r="I1279" i="8"/>
  <c r="I1278" i="8"/>
  <c r="I1277" i="8"/>
  <c r="I1275" i="8"/>
  <c r="I1274" i="8"/>
  <c r="I1273" i="8"/>
  <c r="I1271" i="8"/>
  <c r="I1270" i="8"/>
  <c r="I1266" i="8"/>
  <c r="I1265" i="8"/>
  <c r="I1264" i="8"/>
  <c r="I1261" i="8"/>
  <c r="I1260" i="8"/>
  <c r="I1259" i="8"/>
  <c r="I1258" i="8"/>
  <c r="I1256" i="8"/>
  <c r="I1252" i="8"/>
  <c r="I1251" i="8"/>
  <c r="I1250" i="8"/>
  <c r="I1249" i="8"/>
  <c r="I1248" i="8"/>
  <c r="I1247" i="8"/>
  <c r="I1243" i="8"/>
  <c r="I1242" i="8"/>
  <c r="I1240" i="8"/>
  <c r="I1239" i="8"/>
  <c r="I1238" i="8"/>
  <c r="I1237" i="8"/>
  <c r="I1236" i="8"/>
  <c r="I1233" i="8"/>
  <c r="I1232" i="8"/>
  <c r="I1227" i="8"/>
  <c r="I1226" i="8"/>
  <c r="I1225" i="8"/>
  <c r="I1224" i="8"/>
  <c r="I1222" i="8"/>
  <c r="I1221" i="8"/>
  <c r="I1220" i="8"/>
  <c r="I1218" i="8"/>
  <c r="I1216" i="8"/>
  <c r="I1212" i="8"/>
  <c r="I1211" i="8"/>
  <c r="I1210" i="8"/>
  <c r="I1208" i="8"/>
  <c r="I1206" i="8"/>
  <c r="I1201" i="8"/>
  <c r="I1200" i="8"/>
  <c r="I1197" i="8"/>
  <c r="I1195" i="8"/>
  <c r="I1193" i="8"/>
  <c r="I1190" i="8"/>
  <c r="I1189" i="8"/>
  <c r="I1187" i="8"/>
  <c r="I1185" i="8"/>
  <c r="I1184" i="8"/>
  <c r="I1179" i="8"/>
  <c r="I1175" i="8"/>
  <c r="I1174" i="8"/>
  <c r="I1173" i="8"/>
  <c r="I1172" i="8"/>
  <c r="I1171" i="8"/>
  <c r="I1170" i="8"/>
  <c r="I1169" i="8"/>
  <c r="I1167" i="8"/>
  <c r="I1165" i="8"/>
  <c r="I1164" i="8"/>
  <c r="I1163" i="8"/>
  <c r="I1162" i="8"/>
  <c r="I1158" i="8"/>
  <c r="I1157" i="8"/>
  <c r="I1156" i="8"/>
  <c r="I1155" i="8"/>
  <c r="I1151" i="8"/>
  <c r="I1148" i="8"/>
  <c r="I1147" i="8"/>
  <c r="I1143" i="8"/>
  <c r="I1142" i="8"/>
  <c r="I1141" i="8"/>
  <c r="I1140" i="8"/>
  <c r="I1139" i="8"/>
  <c r="I1137" i="8"/>
  <c r="I1136" i="8"/>
  <c r="I1135" i="8"/>
  <c r="I1134" i="8"/>
  <c r="I1133" i="8"/>
  <c r="I1132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5" i="8"/>
  <c r="I1114" i="8"/>
  <c r="I1113" i="8"/>
  <c r="I1112" i="8"/>
  <c r="I1111" i="8"/>
  <c r="I1110" i="8"/>
  <c r="I1109" i="8"/>
  <c r="I1107" i="8"/>
  <c r="I1106" i="8"/>
  <c r="I1105" i="8"/>
  <c r="I1104" i="8"/>
  <c r="I1103" i="8"/>
  <c r="I1102" i="8"/>
  <c r="I1101" i="8"/>
  <c r="I1100" i="8"/>
  <c r="I1098" i="8"/>
  <c r="I1097" i="8"/>
  <c r="I1096" i="8"/>
  <c r="I1093" i="8"/>
  <c r="I1092" i="8"/>
  <c r="I1091" i="8"/>
  <c r="I1090" i="8"/>
  <c r="I1089" i="8"/>
  <c r="I1088" i="8"/>
  <c r="I1087" i="8"/>
  <c r="I1086" i="8"/>
  <c r="I1085" i="8"/>
  <c r="I1084" i="8"/>
  <c r="I1080" i="8"/>
  <c r="I1079" i="8"/>
  <c r="I1078" i="8"/>
  <c r="I1077" i="8"/>
  <c r="I1074" i="8"/>
  <c r="I1070" i="8"/>
  <c r="I1069" i="8"/>
  <c r="I1068" i="8"/>
  <c r="I1066" i="8"/>
  <c r="I1065" i="8"/>
  <c r="I1059" i="8"/>
  <c r="I1058" i="8"/>
  <c r="I1057" i="8"/>
  <c r="I1053" i="8"/>
  <c r="I1050" i="8"/>
  <c r="I1049" i="8"/>
  <c r="I1048" i="8"/>
  <c r="I1045" i="8"/>
  <c r="I1044" i="8"/>
  <c r="I1042" i="8"/>
  <c r="I1041" i="8"/>
  <c r="I1039" i="8"/>
  <c r="I1035" i="8"/>
  <c r="I1033" i="8"/>
  <c r="I1031" i="8"/>
  <c r="I1027" i="8"/>
  <c r="I1026" i="8"/>
  <c r="I1019" i="8"/>
  <c r="I1017" i="8"/>
  <c r="I1016" i="8"/>
  <c r="I1010" i="8"/>
  <c r="I1009" i="8"/>
  <c r="I1008" i="8"/>
  <c r="I1004" i="8"/>
  <c r="I1003" i="8"/>
  <c r="I1000" i="8"/>
  <c r="I999" i="8"/>
  <c r="I995" i="8"/>
  <c r="I994" i="8"/>
  <c r="I993" i="8"/>
  <c r="I992" i="8"/>
  <c r="I991" i="8"/>
  <c r="I990" i="8"/>
  <c r="I984" i="8"/>
  <c r="I983" i="8"/>
  <c r="I982" i="8"/>
  <c r="I979" i="8"/>
  <c r="I974" i="8"/>
  <c r="I973" i="8"/>
  <c r="I966" i="8"/>
  <c r="I964" i="8"/>
  <c r="I962" i="8"/>
  <c r="I953" i="8"/>
  <c r="I948" i="8"/>
  <c r="I946" i="8"/>
  <c r="I944" i="8"/>
  <c r="I939" i="8"/>
  <c r="I931" i="8"/>
  <c r="I930" i="8"/>
  <c r="I929" i="8"/>
  <c r="I928" i="8"/>
  <c r="I927" i="8"/>
  <c r="I925" i="8"/>
  <c r="I924" i="8"/>
  <c r="I923" i="8"/>
  <c r="I922" i="8"/>
  <c r="I916" i="8"/>
  <c r="I914" i="8"/>
  <c r="I913" i="8"/>
  <c r="I912" i="8"/>
  <c r="I911" i="8"/>
  <c r="I910" i="8"/>
  <c r="I909" i="8"/>
  <c r="I908" i="8"/>
  <c r="I907" i="8"/>
  <c r="I906" i="8"/>
  <c r="I905" i="8"/>
  <c r="I903" i="8"/>
  <c r="I901" i="8"/>
  <c r="I899" i="8"/>
  <c r="I897" i="8"/>
  <c r="I896" i="8"/>
  <c r="I894" i="8"/>
  <c r="I893" i="8"/>
  <c r="I892" i="8"/>
  <c r="I891" i="8"/>
  <c r="I890" i="8"/>
  <c r="I889" i="8"/>
  <c r="I888" i="8"/>
  <c r="I886" i="8"/>
  <c r="I885" i="8"/>
  <c r="I883" i="8"/>
  <c r="I879" i="8"/>
  <c r="I878" i="8"/>
  <c r="I875" i="8"/>
  <c r="I870" i="8"/>
  <c r="I869" i="8"/>
  <c r="I868" i="8"/>
  <c r="I866" i="8"/>
  <c r="I864" i="8"/>
  <c r="I862" i="8"/>
  <c r="I861" i="8"/>
  <c r="I860" i="8"/>
  <c r="I859" i="8"/>
  <c r="I857" i="8"/>
  <c r="I856" i="8"/>
  <c r="I855" i="8"/>
  <c r="I853" i="8"/>
  <c r="I852" i="8"/>
  <c r="I851" i="8"/>
  <c r="I849" i="8"/>
  <c r="I847" i="8"/>
  <c r="I845" i="8"/>
  <c r="I843" i="8"/>
  <c r="I842" i="8"/>
  <c r="I841" i="8"/>
  <c r="I838" i="8"/>
  <c r="I836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19" i="8"/>
  <c r="I818" i="8"/>
  <c r="I817" i="8"/>
  <c r="I816" i="8"/>
  <c r="I815" i="8"/>
  <c r="I814" i="8"/>
  <c r="I813" i="8"/>
  <c r="I810" i="8"/>
  <c r="I809" i="8"/>
  <c r="I808" i="8"/>
  <c r="I807" i="8"/>
  <c r="I806" i="8"/>
  <c r="I805" i="8"/>
  <c r="I804" i="8"/>
  <c r="I803" i="8"/>
  <c r="I802" i="8"/>
  <c r="I800" i="8"/>
  <c r="I797" i="8"/>
  <c r="I787" i="8"/>
  <c r="I775" i="8"/>
  <c r="I773" i="8"/>
  <c r="I769" i="8"/>
  <c r="I764" i="8"/>
  <c r="I763" i="8"/>
  <c r="I755" i="8"/>
  <c r="I749" i="8"/>
  <c r="I745" i="8"/>
  <c r="I646" i="8"/>
  <c r="I590" i="8"/>
  <c r="I589" i="8"/>
  <c r="I588" i="8"/>
  <c r="I587" i="8"/>
  <c r="I586" i="8"/>
  <c r="I585" i="8"/>
  <c r="I581" i="8"/>
  <c r="I580" i="8"/>
  <c r="I578" i="8"/>
  <c r="I575" i="8"/>
  <c r="I573" i="8"/>
  <c r="I572" i="8"/>
  <c r="I443" i="8"/>
  <c r="I423" i="8"/>
  <c r="I339" i="8"/>
  <c r="I338" i="8"/>
  <c r="I337" i="8"/>
  <c r="I334" i="8"/>
  <c r="I329" i="8"/>
  <c r="I327" i="8"/>
  <c r="I326" i="8"/>
  <c r="I322" i="8"/>
  <c r="I318" i="8"/>
  <c r="I317" i="8"/>
  <c r="I316" i="8"/>
  <c r="I314" i="8"/>
  <c r="I313" i="8"/>
  <c r="I295" i="8"/>
  <c r="I194" i="8"/>
  <c r="I180" i="8"/>
  <c r="I179" i="8"/>
  <c r="I178" i="8"/>
  <c r="I177" i="8"/>
  <c r="I170" i="8"/>
  <c r="I169" i="8"/>
  <c r="I168" i="8"/>
  <c r="I154" i="8"/>
  <c r="I153" i="8"/>
  <c r="I152" i="8"/>
  <c r="Q32" i="8" l="1"/>
  <c r="Q31" i="8"/>
  <c r="Q29" i="8"/>
  <c r="Q28" i="8"/>
  <c r="Q27" i="8"/>
  <c r="Q25" i="8"/>
  <c r="Q24" i="8"/>
  <c r="M1330" i="8"/>
  <c r="M1324" i="8"/>
  <c r="M1323" i="8"/>
  <c r="M1320" i="8"/>
  <c r="M1319" i="8"/>
  <c r="M1312" i="8"/>
  <c r="M1311" i="8"/>
  <c r="M1306" i="8"/>
  <c r="M1300" i="8"/>
  <c r="M1299" i="8"/>
  <c r="M1296" i="8"/>
  <c r="M1295" i="8"/>
  <c r="M1292" i="8"/>
  <c r="M1291" i="8"/>
  <c r="M1286" i="8"/>
  <c r="M1280" i="8"/>
  <c r="M1279" i="8"/>
  <c r="M1272" i="8"/>
  <c r="M1271" i="8"/>
  <c r="M1268" i="8"/>
  <c r="M1267" i="8"/>
  <c r="M1260" i="8"/>
  <c r="M1259" i="8"/>
  <c r="M1252" i="8"/>
  <c r="M1251" i="8"/>
  <c r="M1248" i="8"/>
  <c r="M1247" i="8"/>
  <c r="M1240" i="8"/>
  <c r="M1239" i="8"/>
  <c r="M1234" i="8"/>
  <c r="M1228" i="8"/>
  <c r="M1227" i="8"/>
  <c r="M1222" i="8"/>
  <c r="M1216" i="8"/>
  <c r="M1215" i="8"/>
  <c r="M1208" i="8"/>
  <c r="M1207" i="8"/>
  <c r="M1200" i="8"/>
  <c r="M1199" i="8"/>
  <c r="M1189" i="8"/>
  <c r="M1188" i="8"/>
  <c r="M1181" i="8"/>
  <c r="M1180" i="8"/>
  <c r="M1173" i="8"/>
  <c r="M1172" i="8"/>
  <c r="M1165" i="8"/>
  <c r="M1164" i="8"/>
  <c r="M1157" i="8"/>
  <c r="M1156" i="8"/>
  <c r="M1149" i="8"/>
  <c r="M1148" i="8"/>
  <c r="M1141" i="8"/>
  <c r="M1140" i="8"/>
  <c r="M1133" i="8"/>
  <c r="M1132" i="8"/>
  <c r="M1125" i="8"/>
  <c r="M1124" i="8"/>
  <c r="M1117" i="8"/>
  <c r="M1116" i="8"/>
  <c r="M1109" i="8"/>
  <c r="M1108" i="8"/>
  <c r="M1101" i="8"/>
  <c r="M1100" i="8"/>
  <c r="M1093" i="8"/>
  <c r="M1092" i="8"/>
  <c r="M1085" i="8"/>
  <c r="M1084" i="8"/>
  <c r="M1077" i="8"/>
  <c r="M1076" i="8"/>
  <c r="M1069" i="8"/>
  <c r="M1068" i="8"/>
  <c r="M1061" i="8"/>
  <c r="M1060" i="8"/>
  <c r="M1053" i="8"/>
  <c r="M1052" i="8"/>
  <c r="M1045" i="8"/>
  <c r="M1044" i="8"/>
  <c r="M1037" i="8"/>
  <c r="M1036" i="8"/>
  <c r="M1029" i="8"/>
  <c r="M1028" i="8"/>
  <c r="M1021" i="8"/>
  <c r="M1020" i="8"/>
  <c r="M1013" i="8"/>
  <c r="M1012" i="8"/>
  <c r="M1005" i="8"/>
  <c r="M1004" i="8"/>
  <c r="M997" i="8"/>
  <c r="M996" i="8"/>
  <c r="M989" i="8"/>
  <c r="M988" i="8"/>
  <c r="M981" i="8"/>
  <c r="M980" i="8"/>
  <c r="M973" i="8"/>
  <c r="M972" i="8"/>
  <c r="M965" i="8"/>
  <c r="M964" i="8"/>
  <c r="M957" i="8"/>
  <c r="M956" i="8"/>
  <c r="M949" i="8"/>
  <c r="M948" i="8"/>
  <c r="M941" i="8"/>
  <c r="M940" i="8"/>
  <c r="M933" i="8"/>
  <c r="M932" i="8"/>
  <c r="M925" i="8"/>
  <c r="M924" i="8"/>
  <c r="M917" i="8"/>
  <c r="M916" i="8"/>
  <c r="M909" i="8"/>
  <c r="M908" i="8"/>
  <c r="M901" i="8"/>
  <c r="M900" i="8"/>
  <c r="M893" i="8"/>
  <c r="M892" i="8"/>
  <c r="M885" i="8"/>
  <c r="M884" i="8"/>
  <c r="M877" i="8"/>
  <c r="M876" i="8"/>
  <c r="M869" i="8"/>
  <c r="M868" i="8"/>
  <c r="M861" i="8"/>
  <c r="M860" i="8"/>
  <c r="M853" i="8"/>
  <c r="M852" i="8"/>
  <c r="M845" i="8"/>
  <c r="M844" i="8"/>
  <c r="M837" i="8"/>
  <c r="M836" i="8"/>
  <c r="M829" i="8"/>
  <c r="M828" i="8"/>
  <c r="M821" i="8"/>
  <c r="M820" i="8"/>
  <c r="M813" i="8"/>
  <c r="M812" i="8"/>
  <c r="M805" i="8"/>
  <c r="M804" i="8"/>
  <c r="M797" i="8"/>
  <c r="M796" i="8"/>
  <c r="M789" i="8"/>
  <c r="M788" i="8"/>
  <c r="M781" i="8"/>
  <c r="M780" i="8"/>
  <c r="M773" i="8"/>
  <c r="M772" i="8"/>
  <c r="M765" i="8"/>
  <c r="M764" i="8"/>
  <c r="M757" i="8"/>
  <c r="M756" i="8"/>
  <c r="M749" i="8"/>
  <c r="M748" i="8"/>
  <c r="M741" i="8"/>
  <c r="M740" i="8"/>
  <c r="M733" i="8"/>
  <c r="M732" i="8"/>
  <c r="M725" i="8"/>
  <c r="M724" i="8"/>
  <c r="M717" i="8"/>
  <c r="M716" i="8"/>
  <c r="M709" i="8"/>
  <c r="M708" i="8"/>
  <c r="M701" i="8"/>
  <c r="M700" i="8"/>
  <c r="M693" i="8"/>
  <c r="M692" i="8"/>
  <c r="M681" i="8"/>
  <c r="M680" i="8"/>
  <c r="M673" i="8"/>
  <c r="M672" i="8"/>
  <c r="M665" i="8"/>
  <c r="M664" i="8"/>
  <c r="M657" i="8"/>
  <c r="M656" i="8"/>
  <c r="M649" i="8"/>
  <c r="M648" i="8"/>
  <c r="M641" i="8"/>
  <c r="M640" i="8"/>
  <c r="M633" i="8"/>
  <c r="M632" i="8"/>
  <c r="M625" i="8"/>
  <c r="M624" i="8"/>
  <c r="M617" i="8"/>
  <c r="M616" i="8"/>
  <c r="M609" i="8"/>
  <c r="M608" i="8"/>
  <c r="M601" i="8"/>
  <c r="M600" i="8"/>
  <c r="M593" i="8"/>
  <c r="M592" i="8"/>
  <c r="M585" i="8"/>
  <c r="M584" i="8"/>
  <c r="M577" i="8"/>
  <c r="M576" i="8"/>
  <c r="M569" i="8"/>
  <c r="M568" i="8"/>
  <c r="M561" i="8"/>
  <c r="M560" i="8"/>
  <c r="M553" i="8"/>
  <c r="M552" i="8"/>
  <c r="M545" i="8"/>
  <c r="M544" i="8"/>
  <c r="M537" i="8"/>
  <c r="M536" i="8"/>
  <c r="M529" i="8"/>
  <c r="M528" i="8"/>
  <c r="M521" i="8"/>
  <c r="M520" i="8"/>
  <c r="M513" i="8"/>
  <c r="M511" i="8"/>
  <c r="M510" i="8"/>
  <c r="M503" i="8"/>
  <c r="M502" i="8"/>
  <c r="M495" i="8"/>
  <c r="M494" i="8"/>
  <c r="M487" i="8"/>
  <c r="M486" i="8"/>
  <c r="M479" i="8"/>
  <c r="M478" i="8"/>
  <c r="M471" i="8"/>
  <c r="M470" i="8"/>
  <c r="M463" i="8"/>
  <c r="M462" i="8"/>
  <c r="M455" i="8"/>
  <c r="M454" i="8"/>
  <c r="M447" i="8"/>
  <c r="M446" i="8"/>
  <c r="M439" i="8"/>
  <c r="M438" i="8"/>
  <c r="M431" i="8"/>
  <c r="M430" i="8"/>
  <c r="M423" i="8"/>
  <c r="M422" i="8"/>
  <c r="M415" i="8"/>
  <c r="M414" i="8"/>
  <c r="M407" i="8"/>
  <c r="M406" i="8"/>
  <c r="M399" i="8"/>
  <c r="M398" i="8"/>
  <c r="M391" i="8"/>
  <c r="M390" i="8"/>
  <c r="M383" i="8"/>
  <c r="M382" i="8"/>
  <c r="M375" i="8"/>
  <c r="M374" i="8"/>
  <c r="M367" i="8"/>
  <c r="M366" i="8"/>
  <c r="M359" i="8"/>
  <c r="M358" i="8"/>
  <c r="M351" i="8"/>
  <c r="M350" i="8"/>
  <c r="M343" i="8"/>
  <c r="M342" i="8"/>
  <c r="M335" i="8"/>
  <c r="M334" i="8"/>
  <c r="M327" i="8"/>
  <c r="M326" i="8"/>
  <c r="M319" i="8"/>
  <c r="M318" i="8"/>
  <c r="M311" i="8"/>
  <c r="M310" i="8"/>
  <c r="M303" i="8"/>
  <c r="M302" i="8"/>
  <c r="M295" i="8"/>
  <c r="M294" i="8"/>
  <c r="M287" i="8"/>
  <c r="M286" i="8"/>
  <c r="M279" i="8"/>
  <c r="M278" i="8"/>
  <c r="M271" i="8"/>
  <c r="M270" i="8"/>
  <c r="M263" i="8"/>
  <c r="M262" i="8"/>
  <c r="M255" i="8"/>
  <c r="M254" i="8"/>
  <c r="M247" i="8"/>
  <c r="M246" i="8"/>
  <c r="M239" i="8"/>
  <c r="M238" i="8"/>
  <c r="M227" i="8"/>
  <c r="M226" i="8"/>
  <c r="M219" i="8"/>
  <c r="M218" i="8"/>
  <c r="M211" i="8"/>
  <c r="M210" i="8"/>
  <c r="M203" i="8"/>
  <c r="M202" i="8"/>
  <c r="M195" i="8"/>
  <c r="M194" i="8"/>
  <c r="M187" i="8"/>
  <c r="M186" i="8"/>
  <c r="M179" i="8"/>
  <c r="M178" i="8"/>
  <c r="M168" i="8"/>
  <c r="M167" i="8"/>
  <c r="M160" i="8"/>
  <c r="M159" i="8"/>
  <c r="M152" i="8"/>
  <c r="M151" i="8"/>
  <c r="M144" i="8"/>
  <c r="M143" i="8"/>
  <c r="M136" i="8"/>
  <c r="M135" i="8"/>
  <c r="M128" i="8"/>
  <c r="M127" i="8"/>
  <c r="M120" i="8"/>
  <c r="M119" i="8"/>
  <c r="M112" i="8"/>
  <c r="M111" i="8"/>
  <c r="M104" i="8"/>
  <c r="M103" i="8"/>
  <c r="M96" i="8"/>
  <c r="M95" i="8"/>
  <c r="M88" i="8"/>
  <c r="M87" i="8"/>
  <c r="M80" i="8"/>
  <c r="M79" i="8"/>
  <c r="M72" i="8"/>
  <c r="M71" i="8"/>
  <c r="M64" i="8"/>
  <c r="M63" i="8"/>
  <c r="M56" i="8"/>
  <c r="M55" i="8"/>
  <c r="M48" i="8"/>
  <c r="M47" i="8"/>
  <c r="M40" i="8"/>
  <c r="M39" i="8"/>
  <c r="M32" i="8"/>
  <c r="M31" i="8"/>
  <c r="M24" i="8"/>
  <c r="M23" i="8"/>
  <c r="M16" i="8"/>
  <c r="M15" i="8"/>
  <c r="M8" i="8"/>
  <c r="M7" i="8"/>
  <c r="Q20" i="8"/>
  <c r="M1329" i="8"/>
  <c r="M1325" i="8"/>
  <c r="M1321" i="8"/>
  <c r="M1317" i="8"/>
  <c r="M1313" i="8"/>
  <c r="M1309" i="8"/>
  <c r="M1305" i="8"/>
  <c r="M1301" i="8"/>
  <c r="M1297" i="8"/>
  <c r="M1293" i="8"/>
  <c r="M1289" i="8"/>
  <c r="M1285" i="8"/>
  <c r="M1281" i="8"/>
  <c r="M1277" i="8"/>
  <c r="M1273" i="8"/>
  <c r="M1269" i="8"/>
  <c r="M1265" i="8"/>
  <c r="M1261" i="8"/>
  <c r="M1257" i="8"/>
  <c r="M1253" i="8"/>
  <c r="M1249" i="8"/>
  <c r="M1245" i="8"/>
  <c r="M1241" i="8"/>
  <c r="M1237" i="8"/>
  <c r="M1233" i="8"/>
  <c r="M1229" i="8"/>
  <c r="M1225" i="8"/>
  <c r="M1221" i="8"/>
  <c r="M1217" i="8"/>
  <c r="M1213" i="8"/>
  <c r="M1209" i="8"/>
  <c r="M1205" i="8"/>
  <c r="M1201" i="8"/>
  <c r="M1197" i="8"/>
  <c r="M1190" i="8"/>
  <c r="M1186" i="8"/>
  <c r="M1182" i="8"/>
  <c r="M1178" i="8"/>
  <c r="M1174" i="8"/>
  <c r="M1170" i="8"/>
  <c r="M1166" i="8"/>
  <c r="M1162" i="8"/>
  <c r="M1158" i="8"/>
  <c r="M1154" i="8"/>
  <c r="M1150" i="8"/>
  <c r="M1146" i="8"/>
  <c r="M1142" i="8"/>
  <c r="M1138" i="8"/>
  <c r="M1134" i="8"/>
  <c r="M1130" i="8"/>
  <c r="M1126" i="8"/>
  <c r="M1122" i="8"/>
  <c r="M1118" i="8"/>
  <c r="M1114" i="8"/>
  <c r="M1110" i="8"/>
  <c r="M1106" i="8"/>
  <c r="M1102" i="8"/>
  <c r="M1098" i="8"/>
  <c r="M1094" i="8"/>
  <c r="M1090" i="8"/>
  <c r="M1086" i="8"/>
  <c r="M1082" i="8"/>
  <c r="M1078" i="8"/>
  <c r="M1074" i="8"/>
  <c r="M1070" i="8"/>
  <c r="M1066" i="8"/>
  <c r="M1062" i="8"/>
  <c r="M1058" i="8"/>
  <c r="M1054" i="8"/>
  <c r="M1050" i="8"/>
  <c r="M1046" i="8"/>
  <c r="M1042" i="8"/>
  <c r="M1038" i="8"/>
  <c r="M1034" i="8"/>
  <c r="M1030" i="8"/>
  <c r="M1026" i="8"/>
  <c r="M1022" i="8"/>
  <c r="M1018" i="8"/>
  <c r="M1014" i="8"/>
  <c r="M1010" i="8"/>
  <c r="M1006" i="8"/>
  <c r="M1002" i="8"/>
  <c r="M998" i="8"/>
  <c r="M994" i="8"/>
  <c r="M990" i="8"/>
  <c r="M986" i="8"/>
  <c r="M982" i="8"/>
  <c r="M978" i="8"/>
  <c r="M974" i="8"/>
  <c r="M970" i="8"/>
  <c r="M966" i="8"/>
  <c r="M962" i="8"/>
  <c r="M958" i="8"/>
  <c r="M954" i="8"/>
  <c r="M950" i="8"/>
  <c r="M946" i="8"/>
  <c r="M942" i="8"/>
  <c r="M938" i="8"/>
  <c r="M934" i="8"/>
  <c r="M930" i="8"/>
  <c r="M926" i="8"/>
  <c r="M922" i="8"/>
  <c r="M918" i="8"/>
  <c r="M914" i="8"/>
  <c r="M910" i="8"/>
  <c r="M906" i="8"/>
  <c r="M902" i="8"/>
  <c r="M898" i="8"/>
  <c r="M894" i="8"/>
  <c r="M890" i="8"/>
  <c r="M886" i="8"/>
  <c r="M882" i="8"/>
  <c r="M878" i="8"/>
  <c r="M874" i="8"/>
  <c r="M870" i="8"/>
  <c r="M866" i="8"/>
  <c r="M862" i="8"/>
  <c r="M858" i="8"/>
  <c r="M854" i="8"/>
  <c r="M850" i="8"/>
  <c r="M846" i="8"/>
  <c r="M842" i="8"/>
  <c r="M838" i="8"/>
  <c r="M834" i="8"/>
  <c r="M830" i="8"/>
  <c r="M826" i="8"/>
  <c r="M822" i="8"/>
  <c r="M818" i="8"/>
  <c r="M814" i="8"/>
  <c r="M810" i="8"/>
  <c r="M806" i="8"/>
  <c r="M802" i="8"/>
  <c r="M798" i="8"/>
  <c r="M794" i="8"/>
  <c r="M790" i="8"/>
  <c r="M786" i="8"/>
  <c r="M782" i="8"/>
  <c r="M778" i="8"/>
  <c r="M774" i="8"/>
  <c r="M770" i="8"/>
  <c r="M766" i="8"/>
  <c r="M762" i="8"/>
  <c r="M758" i="8"/>
  <c r="M754" i="8"/>
  <c r="M750" i="8"/>
  <c r="M746" i="8"/>
  <c r="M742" i="8"/>
  <c r="M738" i="8"/>
  <c r="M734" i="8"/>
  <c r="M730" i="8"/>
  <c r="M726" i="8"/>
  <c r="M722" i="8"/>
  <c r="M718" i="8"/>
  <c r="M714" i="8"/>
  <c r="M710" i="8"/>
  <c r="M706" i="8"/>
  <c r="M702" i="8"/>
  <c r="M698" i="8"/>
  <c r="M694" i="8"/>
  <c r="M690" i="8"/>
  <c r="M686" i="8"/>
  <c r="M682" i="8"/>
  <c r="M678" i="8"/>
  <c r="M674" i="8"/>
  <c r="M670" i="8"/>
  <c r="M666" i="8"/>
  <c r="M662" i="8"/>
  <c r="M658" i="8"/>
  <c r="M654" i="8"/>
  <c r="M650" i="8"/>
  <c r="M646" i="8"/>
  <c r="M642" i="8"/>
  <c r="M638" i="8"/>
  <c r="M634" i="8"/>
  <c r="M630" i="8"/>
  <c r="M626" i="8"/>
  <c r="M622" i="8"/>
  <c r="M618" i="8"/>
  <c r="M614" i="8"/>
  <c r="M610" i="8"/>
  <c r="M606" i="8"/>
  <c r="M602" i="8"/>
  <c r="M598" i="8"/>
  <c r="M594" i="8"/>
  <c r="M590" i="8"/>
  <c r="M586" i="8"/>
  <c r="M582" i="8"/>
  <c r="M578" i="8"/>
  <c r="M574" i="8"/>
  <c r="M570" i="8"/>
  <c r="M566" i="8"/>
  <c r="M562" i="8"/>
  <c r="M558" i="8"/>
  <c r="M554" i="8"/>
  <c r="M550" i="8"/>
  <c r="M546" i="8"/>
  <c r="M542" i="8"/>
  <c r="M538" i="8"/>
  <c r="M534" i="8"/>
  <c r="M530" i="8"/>
  <c r="M526" i="8"/>
  <c r="M522" i="8"/>
  <c r="M518" i="8"/>
  <c r="M514" i="8"/>
  <c r="M512" i="8"/>
  <c r="M508" i="8"/>
  <c r="M504" i="8"/>
  <c r="M500" i="8"/>
  <c r="M496" i="8"/>
  <c r="M492" i="8"/>
  <c r="M488" i="8"/>
  <c r="M484" i="8"/>
  <c r="M480" i="8"/>
  <c r="M476" i="8"/>
  <c r="M472" i="8"/>
  <c r="M468" i="8"/>
  <c r="M464" i="8"/>
  <c r="M460" i="8"/>
  <c r="M456" i="8"/>
  <c r="M452" i="8"/>
  <c r="M448" i="8"/>
  <c r="M444" i="8"/>
  <c r="M440" i="8"/>
  <c r="M436" i="8"/>
  <c r="M432" i="8"/>
  <c r="M428" i="8"/>
  <c r="M424" i="8"/>
  <c r="M420" i="8"/>
  <c r="M416" i="8"/>
  <c r="M412" i="8"/>
  <c r="M408" i="8"/>
  <c r="M404" i="8"/>
  <c r="M400" i="8"/>
  <c r="M396" i="8"/>
  <c r="M392" i="8"/>
  <c r="M388" i="8"/>
  <c r="M384" i="8"/>
  <c r="M380" i="8"/>
  <c r="M376" i="8"/>
  <c r="M372" i="8"/>
  <c r="M368" i="8"/>
  <c r="M364" i="8"/>
  <c r="M360" i="8"/>
  <c r="M356" i="8"/>
  <c r="M352" i="8"/>
  <c r="M348" i="8"/>
  <c r="M344" i="8"/>
  <c r="M340" i="8"/>
  <c r="M336" i="8"/>
  <c r="M332" i="8"/>
  <c r="M328" i="8"/>
  <c r="M324" i="8"/>
  <c r="M320" i="8"/>
  <c r="M316" i="8"/>
  <c r="M312" i="8"/>
  <c r="M308" i="8"/>
  <c r="M304" i="8"/>
  <c r="M300" i="8"/>
  <c r="M296" i="8"/>
  <c r="M292" i="8"/>
  <c r="M288" i="8"/>
  <c r="M284" i="8"/>
  <c r="M280" i="8"/>
  <c r="M276" i="8"/>
  <c r="M272" i="8"/>
  <c r="M268" i="8"/>
  <c r="M264" i="8"/>
  <c r="M260" i="8"/>
  <c r="M256" i="8"/>
  <c r="M252" i="8"/>
  <c r="M248" i="8"/>
  <c r="M244" i="8"/>
  <c r="M240" i="8"/>
  <c r="M236" i="8"/>
  <c r="M232" i="8"/>
  <c r="M228" i="8"/>
  <c r="M224" i="8"/>
  <c r="M220" i="8"/>
  <c r="M216" i="8"/>
  <c r="M212" i="8"/>
  <c r="M208" i="8"/>
  <c r="M204" i="8"/>
  <c r="M200" i="8"/>
  <c r="M196" i="8"/>
  <c r="M192" i="8"/>
  <c r="M188" i="8"/>
  <c r="M184" i="8"/>
  <c r="M180" i="8"/>
  <c r="M176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7" i="8"/>
  <c r="M33" i="8"/>
  <c r="M29" i="8"/>
  <c r="M25" i="8"/>
  <c r="M21" i="8"/>
  <c r="M17" i="8"/>
  <c r="M13" i="8"/>
  <c r="M9" i="8"/>
  <c r="M5" i="8"/>
  <c r="Q21" i="8"/>
  <c r="Q42" i="8"/>
  <c r="Q41" i="8"/>
  <c r="Q40" i="8"/>
  <c r="Q35" i="8"/>
  <c r="Q34" i="8"/>
  <c r="Q16" i="8"/>
  <c r="Q14" i="8"/>
  <c r="Q13" i="8"/>
  <c r="Q11" i="8"/>
  <c r="Q9" i="8"/>
  <c r="Q7" i="8"/>
  <c r="Q5" i="8"/>
  <c r="Q19" i="8"/>
  <c r="Q33" i="8"/>
  <c r="Q30" i="8"/>
  <c r="Q26" i="8"/>
  <c r="Q23" i="8"/>
  <c r="Q22" i="8"/>
  <c r="Q44" i="8"/>
  <c r="Q39" i="8"/>
  <c r="Q38" i="8"/>
  <c r="Q37" i="8"/>
  <c r="Q36" i="8"/>
  <c r="Q18" i="8"/>
  <c r="Q17" i="8"/>
  <c r="Q15" i="8"/>
  <c r="Q12" i="8"/>
  <c r="Q10" i="8"/>
  <c r="Q8" i="8"/>
  <c r="Q6" i="8"/>
  <c r="J10" i="7"/>
  <c r="K10" i="7" s="1"/>
  <c r="J14" i="7"/>
  <c r="K14" i="7" s="1"/>
  <c r="J15" i="7"/>
  <c r="K15" i="7" s="1"/>
  <c r="J26" i="7"/>
  <c r="K26" i="7" s="1"/>
  <c r="J28" i="7"/>
  <c r="K28" i="7" s="1"/>
  <c r="J29" i="7"/>
  <c r="K29" i="7" s="1"/>
  <c r="J42" i="7"/>
  <c r="K42" i="7" s="1"/>
  <c r="M4" i="3"/>
  <c r="O4" i="3" s="1"/>
  <c r="M4" i="7" s="1"/>
  <c r="M12" i="3"/>
  <c r="O12" i="3" s="1"/>
  <c r="M12" i="7" s="1"/>
  <c r="M20" i="3"/>
  <c r="O20" i="3" s="1"/>
  <c r="M20" i="7" s="1"/>
  <c r="M28" i="3"/>
  <c r="O28" i="3" s="1"/>
  <c r="M28" i="7" s="1"/>
  <c r="M36" i="3"/>
  <c r="O36" i="3" s="1"/>
  <c r="M36" i="7" s="1"/>
  <c r="M3" i="3"/>
  <c r="O3" i="3" s="1"/>
  <c r="K4" i="3"/>
  <c r="K5" i="3"/>
  <c r="M5" i="3" s="1"/>
  <c r="O5" i="3" s="1"/>
  <c r="M5" i="7" s="1"/>
  <c r="K6" i="3"/>
  <c r="M6" i="3" s="1"/>
  <c r="O6" i="3" s="1"/>
  <c r="M6" i="7" s="1"/>
  <c r="K7" i="3"/>
  <c r="M7" i="3" s="1"/>
  <c r="O7" i="3" s="1"/>
  <c r="M7" i="7" s="1"/>
  <c r="K8" i="3"/>
  <c r="M8" i="3" s="1"/>
  <c r="O8" i="3" s="1"/>
  <c r="M8" i="7" s="1"/>
  <c r="K9" i="3"/>
  <c r="M9" i="3" s="1"/>
  <c r="O9" i="3" s="1"/>
  <c r="M9" i="7" s="1"/>
  <c r="K10" i="3"/>
  <c r="M10" i="3" s="1"/>
  <c r="O10" i="3" s="1"/>
  <c r="M10" i="7" s="1"/>
  <c r="K11" i="3"/>
  <c r="M11" i="3" s="1"/>
  <c r="O11" i="3" s="1"/>
  <c r="M11" i="7" s="1"/>
  <c r="K12" i="3"/>
  <c r="K13" i="3"/>
  <c r="M13" i="3" s="1"/>
  <c r="O13" i="3" s="1"/>
  <c r="M13" i="7" s="1"/>
  <c r="K14" i="3"/>
  <c r="M14" i="3" s="1"/>
  <c r="O14" i="3" s="1"/>
  <c r="M14" i="7" s="1"/>
  <c r="K15" i="3"/>
  <c r="M15" i="3" s="1"/>
  <c r="O15" i="3" s="1"/>
  <c r="M15" i="7" s="1"/>
  <c r="K16" i="3"/>
  <c r="M16" i="3" s="1"/>
  <c r="O16" i="3" s="1"/>
  <c r="M16" i="7" s="1"/>
  <c r="K17" i="3"/>
  <c r="M17" i="3" s="1"/>
  <c r="O17" i="3" s="1"/>
  <c r="M17" i="7" s="1"/>
  <c r="K18" i="3"/>
  <c r="M18" i="3" s="1"/>
  <c r="O18" i="3" s="1"/>
  <c r="M18" i="7" s="1"/>
  <c r="K19" i="3"/>
  <c r="M19" i="3" s="1"/>
  <c r="O19" i="3" s="1"/>
  <c r="M19" i="7" s="1"/>
  <c r="K20" i="3"/>
  <c r="K21" i="3"/>
  <c r="M21" i="3" s="1"/>
  <c r="O21" i="3" s="1"/>
  <c r="M21" i="7" s="1"/>
  <c r="K22" i="3"/>
  <c r="M22" i="3" s="1"/>
  <c r="O22" i="3" s="1"/>
  <c r="M22" i="7" s="1"/>
  <c r="K23" i="3"/>
  <c r="M23" i="3" s="1"/>
  <c r="O23" i="3" s="1"/>
  <c r="M23" i="7" s="1"/>
  <c r="K24" i="3"/>
  <c r="M24" i="3" s="1"/>
  <c r="O24" i="3" s="1"/>
  <c r="M24" i="7" s="1"/>
  <c r="K25" i="3"/>
  <c r="M25" i="3" s="1"/>
  <c r="O25" i="3" s="1"/>
  <c r="M25" i="7" s="1"/>
  <c r="K26" i="3"/>
  <c r="M26" i="3" s="1"/>
  <c r="O26" i="3" s="1"/>
  <c r="M26" i="7" s="1"/>
  <c r="K27" i="3"/>
  <c r="M27" i="3" s="1"/>
  <c r="O27" i="3" s="1"/>
  <c r="M27" i="7" s="1"/>
  <c r="K28" i="3"/>
  <c r="K29" i="3"/>
  <c r="M29" i="3" s="1"/>
  <c r="O29" i="3" s="1"/>
  <c r="M29" i="7" s="1"/>
  <c r="K30" i="3"/>
  <c r="M30" i="3" s="1"/>
  <c r="O30" i="3" s="1"/>
  <c r="M30" i="7" s="1"/>
  <c r="K31" i="3"/>
  <c r="M31" i="3" s="1"/>
  <c r="O31" i="3" s="1"/>
  <c r="M31" i="7" s="1"/>
  <c r="K32" i="3"/>
  <c r="M32" i="3" s="1"/>
  <c r="O32" i="3" s="1"/>
  <c r="M32" i="7" s="1"/>
  <c r="K33" i="3"/>
  <c r="M33" i="3" s="1"/>
  <c r="O33" i="3" s="1"/>
  <c r="M33" i="7" s="1"/>
  <c r="K34" i="3"/>
  <c r="M34" i="3" s="1"/>
  <c r="O34" i="3" s="1"/>
  <c r="M34" i="7" s="1"/>
  <c r="K35" i="3"/>
  <c r="M35" i="3" s="1"/>
  <c r="O35" i="3" s="1"/>
  <c r="M35" i="7" s="1"/>
  <c r="K36" i="3"/>
  <c r="K37" i="3"/>
  <c r="M37" i="3" s="1"/>
  <c r="O37" i="3" s="1"/>
  <c r="M37" i="7" s="1"/>
  <c r="K38" i="3"/>
  <c r="M38" i="3" s="1"/>
  <c r="O38" i="3" s="1"/>
  <c r="M38" i="7" s="1"/>
  <c r="K39" i="3"/>
  <c r="M39" i="3" s="1"/>
  <c r="O39" i="3" s="1"/>
  <c r="M39" i="7" s="1"/>
  <c r="K40" i="3"/>
  <c r="M40" i="3" s="1"/>
  <c r="O40" i="3" s="1"/>
  <c r="M40" i="7" s="1"/>
  <c r="K41" i="3"/>
  <c r="M41" i="3" s="1"/>
  <c r="O41" i="3" s="1"/>
  <c r="M41" i="7" s="1"/>
  <c r="K42" i="3"/>
  <c r="M42" i="3" s="1"/>
  <c r="O42" i="3" s="1"/>
  <c r="M42" i="7" s="1"/>
  <c r="K43" i="3"/>
  <c r="M43" i="3" s="1"/>
  <c r="O43" i="3" s="1"/>
  <c r="M43" i="7" s="1"/>
  <c r="K3" i="3"/>
  <c r="L4" i="3"/>
  <c r="N4" i="3" s="1"/>
  <c r="L4" i="7" s="1"/>
  <c r="L12" i="3"/>
  <c r="N12" i="3" s="1"/>
  <c r="L12" i="7" s="1"/>
  <c r="L20" i="3"/>
  <c r="N20" i="3" s="1"/>
  <c r="L20" i="7" s="1"/>
  <c r="L28" i="3"/>
  <c r="N28" i="3" s="1"/>
  <c r="L28" i="7" s="1"/>
  <c r="N40" i="3"/>
  <c r="L40" i="7" s="1"/>
  <c r="J4" i="3"/>
  <c r="J5" i="3"/>
  <c r="L5" i="3" s="1"/>
  <c r="N5" i="3" s="1"/>
  <c r="L5" i="7" s="1"/>
  <c r="J6" i="3"/>
  <c r="L6" i="3" s="1"/>
  <c r="N6" i="3" s="1"/>
  <c r="L6" i="7" s="1"/>
  <c r="J7" i="3"/>
  <c r="L7" i="3" s="1"/>
  <c r="N7" i="3" s="1"/>
  <c r="L7" i="7" s="1"/>
  <c r="J8" i="3"/>
  <c r="L8" i="3" s="1"/>
  <c r="N8" i="3" s="1"/>
  <c r="L8" i="7" s="1"/>
  <c r="J9" i="3"/>
  <c r="L9" i="3" s="1"/>
  <c r="N9" i="3" s="1"/>
  <c r="L9" i="7" s="1"/>
  <c r="J10" i="3"/>
  <c r="L10" i="3" s="1"/>
  <c r="N10" i="3" s="1"/>
  <c r="L10" i="7" s="1"/>
  <c r="J11" i="3"/>
  <c r="L11" i="3" s="1"/>
  <c r="N11" i="3" s="1"/>
  <c r="L11" i="7" s="1"/>
  <c r="J12" i="3"/>
  <c r="J13" i="3"/>
  <c r="L13" i="3" s="1"/>
  <c r="N13" i="3" s="1"/>
  <c r="L13" i="7" s="1"/>
  <c r="J14" i="3"/>
  <c r="L14" i="3" s="1"/>
  <c r="N14" i="3" s="1"/>
  <c r="L14" i="7" s="1"/>
  <c r="J15" i="3"/>
  <c r="L15" i="3" s="1"/>
  <c r="N15" i="3" s="1"/>
  <c r="L15" i="7" s="1"/>
  <c r="J16" i="3"/>
  <c r="L16" i="3" s="1"/>
  <c r="N16" i="3" s="1"/>
  <c r="L16" i="7" s="1"/>
  <c r="J17" i="3"/>
  <c r="L17" i="3" s="1"/>
  <c r="N17" i="3" s="1"/>
  <c r="L17" i="7" s="1"/>
  <c r="J18" i="3"/>
  <c r="L18" i="3" s="1"/>
  <c r="N18" i="3" s="1"/>
  <c r="L18" i="7" s="1"/>
  <c r="J19" i="3"/>
  <c r="L19" i="3" s="1"/>
  <c r="N19" i="3" s="1"/>
  <c r="L19" i="7" s="1"/>
  <c r="J20" i="3"/>
  <c r="J21" i="3"/>
  <c r="L21" i="3" s="1"/>
  <c r="N21" i="3" s="1"/>
  <c r="L21" i="7" s="1"/>
  <c r="J22" i="3"/>
  <c r="L22" i="3" s="1"/>
  <c r="N22" i="3" s="1"/>
  <c r="L22" i="7" s="1"/>
  <c r="J23" i="3"/>
  <c r="L23" i="3" s="1"/>
  <c r="N23" i="3" s="1"/>
  <c r="L23" i="7" s="1"/>
  <c r="J24" i="3"/>
  <c r="L24" i="3" s="1"/>
  <c r="N24" i="3" s="1"/>
  <c r="L24" i="7" s="1"/>
  <c r="J25" i="3"/>
  <c r="L25" i="3" s="1"/>
  <c r="N25" i="3" s="1"/>
  <c r="L25" i="7" s="1"/>
  <c r="J26" i="3"/>
  <c r="L26" i="3" s="1"/>
  <c r="N26" i="3" s="1"/>
  <c r="L26" i="7" s="1"/>
  <c r="J27" i="3"/>
  <c r="L27" i="3" s="1"/>
  <c r="N27" i="3" s="1"/>
  <c r="L27" i="7" s="1"/>
  <c r="J28" i="3"/>
  <c r="J29" i="3"/>
  <c r="L29" i="3" s="1"/>
  <c r="N29" i="3" s="1"/>
  <c r="L29" i="7" s="1"/>
  <c r="J30" i="3"/>
  <c r="L30" i="3" s="1"/>
  <c r="N30" i="3" s="1"/>
  <c r="L30" i="7" s="1"/>
  <c r="J31" i="3"/>
  <c r="L31" i="3" s="1"/>
  <c r="N31" i="3" s="1"/>
  <c r="L31" i="7" s="1"/>
  <c r="J32" i="3"/>
  <c r="L32" i="3" s="1"/>
  <c r="N32" i="3" s="1"/>
  <c r="L32" i="7" s="1"/>
  <c r="J33" i="3"/>
  <c r="L33" i="3" s="1"/>
  <c r="N33" i="3" s="1"/>
  <c r="L33" i="7" s="1"/>
  <c r="J34" i="3"/>
  <c r="L34" i="3" s="1"/>
  <c r="N34" i="3" s="1"/>
  <c r="L34" i="7" s="1"/>
  <c r="J35" i="3"/>
  <c r="L35" i="3" s="1"/>
  <c r="N35" i="3" s="1"/>
  <c r="L35" i="7" s="1"/>
  <c r="L36" i="3"/>
  <c r="N36" i="3" s="1"/>
  <c r="L36" i="7" s="1"/>
  <c r="J37" i="3"/>
  <c r="L37" i="3" s="1"/>
  <c r="N37" i="3" s="1"/>
  <c r="L37" i="7" s="1"/>
  <c r="J38" i="3"/>
  <c r="L38" i="3" s="1"/>
  <c r="N38" i="3" s="1"/>
  <c r="L38" i="7" s="1"/>
  <c r="J39" i="3"/>
  <c r="L39" i="3" s="1"/>
  <c r="N39" i="3" s="1"/>
  <c r="L39" i="7" s="1"/>
  <c r="J40" i="3"/>
  <c r="L40" i="3" s="1"/>
  <c r="J41" i="3"/>
  <c r="L41" i="3" s="1"/>
  <c r="N41" i="3" s="1"/>
  <c r="L41" i="7" s="1"/>
  <c r="J42" i="3"/>
  <c r="L42" i="3" s="1"/>
  <c r="N42" i="3" s="1"/>
  <c r="L42" i="7" s="1"/>
  <c r="J43" i="3"/>
  <c r="L43" i="3" s="1"/>
  <c r="N43" i="3" s="1"/>
  <c r="L43" i="7" s="1"/>
  <c r="J3" i="3"/>
  <c r="L3" i="3" s="1"/>
  <c r="N3" i="3"/>
  <c r="I70" i="4"/>
  <c r="I69" i="4"/>
  <c r="I62" i="4"/>
  <c r="I61" i="4"/>
  <c r="L21" i="4" s="1"/>
  <c r="I28" i="4"/>
  <c r="I87" i="4"/>
  <c r="I86" i="4"/>
  <c r="I85" i="4"/>
  <c r="I83" i="4"/>
  <c r="I81" i="4"/>
  <c r="I80" i="4"/>
  <c r="I79" i="4"/>
  <c r="L28" i="4" s="1"/>
  <c r="I78" i="4"/>
  <c r="I77" i="4"/>
  <c r="I75" i="4"/>
  <c r="I74" i="4"/>
  <c r="I73" i="4"/>
  <c r="I71" i="4"/>
  <c r="I68" i="4"/>
  <c r="I67" i="4"/>
  <c r="L23" i="4" s="1"/>
  <c r="I66" i="4"/>
  <c r="I65" i="4"/>
  <c r="I64" i="4"/>
  <c r="I63" i="4"/>
  <c r="L22" i="4" s="1"/>
  <c r="I60" i="4"/>
  <c r="I58" i="4"/>
  <c r="I57" i="4"/>
  <c r="I56" i="4"/>
  <c r="I55" i="4"/>
  <c r="I54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L18" i="4" s="1"/>
  <c r="I31" i="4"/>
  <c r="I30" i="4"/>
  <c r="I26" i="4"/>
  <c r="I25" i="4"/>
  <c r="I24" i="4"/>
  <c r="I23" i="4"/>
  <c r="I22" i="4"/>
  <c r="I21" i="4"/>
  <c r="I20" i="4"/>
  <c r="I18" i="4"/>
  <c r="I17" i="4"/>
  <c r="I16" i="4"/>
  <c r="L9" i="4" s="1"/>
  <c r="I14" i="4"/>
  <c r="I13" i="4"/>
  <c r="I12" i="4"/>
  <c r="I11" i="4"/>
  <c r="I10" i="4"/>
  <c r="I8" i="4"/>
  <c r="I7" i="4"/>
  <c r="I6" i="4"/>
  <c r="L5" i="4" s="1"/>
  <c r="I5" i="4"/>
  <c r="I4" i="4"/>
  <c r="I3" i="4"/>
  <c r="I2" i="4"/>
  <c r="L4" i="4" s="1"/>
  <c r="L12" i="4" l="1"/>
  <c r="L37" i="4"/>
  <c r="L39" i="4"/>
  <c r="L31" i="4"/>
  <c r="J30" i="7" s="1"/>
  <c r="K30" i="7" s="1"/>
  <c r="L19" i="4"/>
  <c r="L24" i="4"/>
  <c r="J23" i="7" s="1"/>
  <c r="K23" i="7" s="1"/>
  <c r="L40" i="4"/>
  <c r="J39" i="7" s="1"/>
  <c r="K39" i="7" s="1"/>
  <c r="L34" i="4"/>
  <c r="J33" i="7" s="1"/>
  <c r="K33" i="7" s="1"/>
  <c r="L7" i="4"/>
  <c r="L13" i="4"/>
  <c r="J12" i="7" s="1"/>
  <c r="K12" i="7" s="1"/>
  <c r="L36" i="4"/>
  <c r="J35" i="7" s="1"/>
  <c r="K35" i="7" s="1"/>
  <c r="L38" i="4"/>
  <c r="J37" i="7" s="1"/>
  <c r="K37" i="7" s="1"/>
  <c r="I52" i="4"/>
  <c r="I9" i="4"/>
  <c r="I51" i="4"/>
  <c r="I72" i="4"/>
  <c r="I76" i="4"/>
  <c r="I84" i="4"/>
  <c r="I27" i="4"/>
  <c r="I15" i="4"/>
  <c r="L8" i="4" s="1"/>
  <c r="I19" i="4"/>
  <c r="I29" i="4"/>
  <c r="I37" i="4"/>
  <c r="I53" i="4"/>
  <c r="I82" i="4"/>
  <c r="I59" i="4"/>
  <c r="J20" i="7"/>
  <c r="K20" i="7" s="1"/>
  <c r="J4" i="7"/>
  <c r="K4" i="7" s="1"/>
  <c r="J6" i="7"/>
  <c r="K6" i="7" s="1"/>
  <c r="J8" i="7"/>
  <c r="K8" i="7" s="1"/>
  <c r="J11" i="7"/>
  <c r="K11" i="7" s="1"/>
  <c r="J17" i="7"/>
  <c r="K17" i="7" s="1"/>
  <c r="J36" i="7"/>
  <c r="K36" i="7" s="1"/>
  <c r="J38" i="7"/>
  <c r="K38" i="7" s="1"/>
  <c r="J18" i="7"/>
  <c r="K18" i="7" s="1"/>
  <c r="J27" i="7"/>
  <c r="K27" i="7" s="1"/>
  <c r="J22" i="7"/>
  <c r="K22" i="7" s="1"/>
  <c r="J21" i="7"/>
  <c r="K21" i="7" s="1"/>
  <c r="J1331" i="8"/>
  <c r="J1330" i="8"/>
  <c r="J1329" i="8"/>
  <c r="J1328" i="8"/>
  <c r="J1324" i="8"/>
  <c r="J1323" i="8"/>
  <c r="J1320" i="8"/>
  <c r="J1319" i="8"/>
  <c r="J1318" i="8"/>
  <c r="J1315" i="8"/>
  <c r="J1313" i="8"/>
  <c r="J1312" i="8"/>
  <c r="J1311" i="8"/>
  <c r="J1309" i="8"/>
  <c r="J1308" i="8"/>
  <c r="J1305" i="8"/>
  <c r="J1300" i="8"/>
  <c r="J1299" i="8"/>
  <c r="J1298" i="8"/>
  <c r="J1297" i="8"/>
  <c r="J1294" i="8"/>
  <c r="J1293" i="8"/>
  <c r="J1291" i="8"/>
  <c r="J1290" i="8"/>
  <c r="J1289" i="8"/>
  <c r="J1287" i="8"/>
  <c r="J1286" i="8"/>
  <c r="J1285" i="8"/>
  <c r="J1284" i="8"/>
  <c r="J1282" i="8"/>
  <c r="J1279" i="8"/>
  <c r="J1278" i="8"/>
  <c r="J1277" i="8"/>
  <c r="J1275" i="8"/>
  <c r="J1274" i="8"/>
  <c r="J1273" i="8"/>
  <c r="J1271" i="8"/>
  <c r="J1270" i="8"/>
  <c r="J1266" i="8"/>
  <c r="J1265" i="8"/>
  <c r="J1264" i="8"/>
  <c r="J1261" i="8"/>
  <c r="J1260" i="8"/>
  <c r="J1259" i="8"/>
  <c r="J1258" i="8"/>
  <c r="J1256" i="8"/>
  <c r="J1252" i="8"/>
  <c r="J1251" i="8"/>
  <c r="J1250" i="8"/>
  <c r="J1249" i="8"/>
  <c r="J1248" i="8"/>
  <c r="J1247" i="8"/>
  <c r="J1243" i="8"/>
  <c r="J1242" i="8"/>
  <c r="J1240" i="8"/>
  <c r="J1239" i="8"/>
  <c r="J1238" i="8"/>
  <c r="J1237" i="8"/>
  <c r="J1236" i="8"/>
  <c r="J1233" i="8"/>
  <c r="J1232" i="8"/>
  <c r="J1227" i="8"/>
  <c r="J1226" i="8"/>
  <c r="J1225" i="8"/>
  <c r="J1224" i="8"/>
  <c r="J1222" i="8"/>
  <c r="J1221" i="8"/>
  <c r="J1220" i="8"/>
  <c r="J1218" i="8"/>
  <c r="J1216" i="8"/>
  <c r="J1212" i="8"/>
  <c r="J1211" i="8"/>
  <c r="J1210" i="8"/>
  <c r="J1208" i="8"/>
  <c r="J1206" i="8"/>
  <c r="J1201" i="8"/>
  <c r="J1200" i="8"/>
  <c r="J1197" i="8"/>
  <c r="J1195" i="8"/>
  <c r="J1193" i="8"/>
  <c r="J1190" i="8"/>
  <c r="J1189" i="8"/>
  <c r="J1187" i="8"/>
  <c r="J1185" i="8"/>
  <c r="J1184" i="8"/>
  <c r="J1179" i="8"/>
  <c r="J1175" i="8"/>
  <c r="J1174" i="8"/>
  <c r="J1173" i="8"/>
  <c r="J1172" i="8"/>
  <c r="J1171" i="8"/>
  <c r="J1170" i="8"/>
  <c r="J1169" i="8"/>
  <c r="J1167" i="8"/>
  <c r="J1165" i="8"/>
  <c r="J1164" i="8"/>
  <c r="J1163" i="8"/>
  <c r="J1162" i="8"/>
  <c r="J1158" i="8"/>
  <c r="J1157" i="8"/>
  <c r="J1156" i="8"/>
  <c r="J1155" i="8"/>
  <c r="J1151" i="8"/>
  <c r="J1148" i="8"/>
  <c r="J1147" i="8"/>
  <c r="J1143" i="8"/>
  <c r="J1142" i="8"/>
  <c r="J1141" i="8"/>
  <c r="J1140" i="8"/>
  <c r="J1139" i="8"/>
  <c r="J1137" i="8"/>
  <c r="J1136" i="8"/>
  <c r="J1135" i="8"/>
  <c r="J1134" i="8"/>
  <c r="J1133" i="8"/>
  <c r="J1132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5" i="8"/>
  <c r="J1114" i="8"/>
  <c r="J1113" i="8"/>
  <c r="J1112" i="8"/>
  <c r="J1111" i="8"/>
  <c r="J1110" i="8"/>
  <c r="J1109" i="8"/>
  <c r="J1107" i="8"/>
  <c r="J1106" i="8"/>
  <c r="J1105" i="8"/>
  <c r="J1104" i="8"/>
  <c r="J1103" i="8"/>
  <c r="J1102" i="8"/>
  <c r="J1101" i="8"/>
  <c r="J1100" i="8"/>
  <c r="J1098" i="8"/>
  <c r="J1097" i="8"/>
  <c r="J1096" i="8"/>
  <c r="J1093" i="8"/>
  <c r="J1092" i="8"/>
  <c r="J1091" i="8"/>
  <c r="J1090" i="8"/>
  <c r="J1089" i="8"/>
  <c r="J1088" i="8"/>
  <c r="J1087" i="8"/>
  <c r="J1086" i="8"/>
  <c r="J1085" i="8"/>
  <c r="J1084" i="8"/>
  <c r="J1080" i="8"/>
  <c r="J1079" i="8"/>
  <c r="J1078" i="8"/>
  <c r="J1077" i="8"/>
  <c r="J1074" i="8"/>
  <c r="J1070" i="8"/>
  <c r="J1069" i="8"/>
  <c r="J1068" i="8"/>
  <c r="J1066" i="8"/>
  <c r="J1065" i="8"/>
  <c r="J1059" i="8"/>
  <c r="J1058" i="8"/>
  <c r="J1057" i="8"/>
  <c r="J1053" i="8"/>
  <c r="J1050" i="8"/>
  <c r="J1049" i="8"/>
  <c r="J1048" i="8"/>
  <c r="J1045" i="8"/>
  <c r="J1044" i="8"/>
  <c r="J1042" i="8"/>
  <c r="J1041" i="8"/>
  <c r="J1039" i="8"/>
  <c r="J1035" i="8"/>
  <c r="J1033" i="8"/>
  <c r="J1031" i="8"/>
  <c r="J1027" i="8"/>
  <c r="J1026" i="8"/>
  <c r="J1019" i="8"/>
  <c r="J1017" i="8"/>
  <c r="J1016" i="8"/>
  <c r="J1010" i="8"/>
  <c r="J1009" i="8"/>
  <c r="J1008" i="8"/>
  <c r="J1004" i="8"/>
  <c r="J1003" i="8"/>
  <c r="J1000" i="8"/>
  <c r="J999" i="8"/>
  <c r="J995" i="8"/>
  <c r="J994" i="8"/>
  <c r="J993" i="8"/>
  <c r="J992" i="8"/>
  <c r="J991" i="8"/>
  <c r="J990" i="8"/>
  <c r="J984" i="8"/>
  <c r="J983" i="8"/>
  <c r="J982" i="8"/>
  <c r="J979" i="8"/>
  <c r="J974" i="8"/>
  <c r="J973" i="8"/>
  <c r="J966" i="8"/>
  <c r="J964" i="8"/>
  <c r="J962" i="8"/>
  <c r="J953" i="8"/>
  <c r="J948" i="8"/>
  <c r="J946" i="8"/>
  <c r="J944" i="8"/>
  <c r="J939" i="8"/>
  <c r="J931" i="8"/>
  <c r="J930" i="8"/>
  <c r="J929" i="8"/>
  <c r="J928" i="8"/>
  <c r="J927" i="8"/>
  <c r="J925" i="8"/>
  <c r="J924" i="8"/>
  <c r="J923" i="8"/>
  <c r="J922" i="8"/>
  <c r="J916" i="8"/>
  <c r="J914" i="8"/>
  <c r="J913" i="8"/>
  <c r="J912" i="8"/>
  <c r="J911" i="8"/>
  <c r="J910" i="8"/>
  <c r="J909" i="8"/>
  <c r="J908" i="8"/>
  <c r="J907" i="8"/>
  <c r="J906" i="8"/>
  <c r="J905" i="8"/>
  <c r="J903" i="8"/>
  <c r="J901" i="8"/>
  <c r="J899" i="8"/>
  <c r="J897" i="8"/>
  <c r="J896" i="8"/>
  <c r="J894" i="8"/>
  <c r="J893" i="8"/>
  <c r="J892" i="8"/>
  <c r="J891" i="8"/>
  <c r="J890" i="8"/>
  <c r="J889" i="8"/>
  <c r="J888" i="8"/>
  <c r="J886" i="8"/>
  <c r="J885" i="8"/>
  <c r="J883" i="8"/>
  <c r="J879" i="8"/>
  <c r="J878" i="8"/>
  <c r="J875" i="8"/>
  <c r="J870" i="8"/>
  <c r="J869" i="8"/>
  <c r="J868" i="8"/>
  <c r="J866" i="8"/>
  <c r="J864" i="8"/>
  <c r="J862" i="8"/>
  <c r="J861" i="8"/>
  <c r="J860" i="8"/>
  <c r="J859" i="8"/>
  <c r="J857" i="8"/>
  <c r="J856" i="8"/>
  <c r="J855" i="8"/>
  <c r="J853" i="8"/>
  <c r="J852" i="8"/>
  <c r="J851" i="8"/>
  <c r="J849" i="8"/>
  <c r="J847" i="8"/>
  <c r="J845" i="8"/>
  <c r="J843" i="8"/>
  <c r="J842" i="8"/>
  <c r="J841" i="8"/>
  <c r="J838" i="8"/>
  <c r="J836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19" i="8"/>
  <c r="J818" i="8"/>
  <c r="J817" i="8"/>
  <c r="J816" i="8"/>
  <c r="J815" i="8"/>
  <c r="J814" i="8"/>
  <c r="J813" i="8"/>
  <c r="J810" i="8"/>
  <c r="J809" i="8"/>
  <c r="J808" i="8"/>
  <c r="J807" i="8"/>
  <c r="J806" i="8"/>
  <c r="J805" i="8"/>
  <c r="J804" i="8"/>
  <c r="J803" i="8"/>
  <c r="J802" i="8"/>
  <c r="J800" i="8"/>
  <c r="J797" i="8"/>
  <c r="J787" i="8"/>
  <c r="J775" i="8"/>
  <c r="J773" i="8"/>
  <c r="J769" i="8"/>
  <c r="J764" i="8"/>
  <c r="J763" i="8"/>
  <c r="J755" i="8"/>
  <c r="J749" i="8"/>
  <c r="J745" i="8"/>
  <c r="J646" i="8"/>
  <c r="J590" i="8"/>
  <c r="J589" i="8"/>
  <c r="J588" i="8"/>
  <c r="J587" i="8"/>
  <c r="J586" i="8"/>
  <c r="J585" i="8"/>
  <c r="J581" i="8"/>
  <c r="J580" i="8"/>
  <c r="J578" i="8"/>
  <c r="J575" i="8"/>
  <c r="J573" i="8"/>
  <c r="J572" i="8"/>
  <c r="J443" i="8"/>
  <c r="J423" i="8"/>
  <c r="J339" i="8"/>
  <c r="J338" i="8"/>
  <c r="J337" i="8"/>
  <c r="J334" i="8"/>
  <c r="J329" i="8"/>
  <c r="J327" i="8"/>
  <c r="J326" i="8"/>
  <c r="J322" i="8"/>
  <c r="J318" i="8"/>
  <c r="J317" i="8"/>
  <c r="J316" i="8"/>
  <c r="J314" i="8"/>
  <c r="J313" i="8"/>
  <c r="J295" i="8"/>
  <c r="J194" i="8"/>
  <c r="J180" i="8"/>
  <c r="J179" i="8"/>
  <c r="J178" i="8"/>
  <c r="J177" i="8"/>
  <c r="J170" i="8"/>
  <c r="J169" i="8"/>
  <c r="J168" i="8"/>
  <c r="J154" i="8"/>
  <c r="J153" i="8"/>
  <c r="J152" i="8"/>
  <c r="J1327" i="8"/>
  <c r="J1326" i="8"/>
  <c r="J1325" i="8"/>
  <c r="J1322" i="8"/>
  <c r="J1321" i="8"/>
  <c r="J1317" i="8"/>
  <c r="J1316" i="8"/>
  <c r="J1314" i="8"/>
  <c r="J1310" i="8"/>
  <c r="J1307" i="8"/>
  <c r="J1306" i="8"/>
  <c r="J1304" i="8"/>
  <c r="J1303" i="8"/>
  <c r="J1302" i="8"/>
  <c r="J1301" i="8"/>
  <c r="J1296" i="8"/>
  <c r="J1295" i="8"/>
  <c r="J1292" i="8"/>
  <c r="J1288" i="8"/>
  <c r="J1283" i="8"/>
  <c r="J1281" i="8"/>
  <c r="J1280" i="8"/>
  <c r="J1276" i="8"/>
  <c r="J1272" i="8"/>
  <c r="J1269" i="8"/>
  <c r="J1268" i="8"/>
  <c r="J1267" i="8"/>
  <c r="J1263" i="8"/>
  <c r="J1262" i="8"/>
  <c r="J1257" i="8"/>
  <c r="J1255" i="8"/>
  <c r="J1254" i="8"/>
  <c r="J1253" i="8"/>
  <c r="J1246" i="8"/>
  <c r="J1245" i="8"/>
  <c r="J1244" i="8"/>
  <c r="J1241" i="8"/>
  <c r="J1235" i="8"/>
  <c r="J1234" i="8"/>
  <c r="J1231" i="8"/>
  <c r="J1230" i="8"/>
  <c r="J1229" i="8"/>
  <c r="J1228" i="8"/>
  <c r="J1223" i="8"/>
  <c r="J1219" i="8"/>
  <c r="J1217" i="8"/>
  <c r="J1215" i="8"/>
  <c r="J1214" i="8"/>
  <c r="J1213" i="8"/>
  <c r="J1209" i="8"/>
  <c r="J1207" i="8"/>
  <c r="J1205" i="8"/>
  <c r="J1204" i="8"/>
  <c r="J1203" i="8"/>
  <c r="J1202" i="8"/>
  <c r="J1199" i="8"/>
  <c r="J1198" i="8"/>
  <c r="J1196" i="8"/>
  <c r="J1194" i="8"/>
  <c r="J1192" i="8"/>
  <c r="J1191" i="8"/>
  <c r="J1188" i="8"/>
  <c r="J1186" i="8"/>
  <c r="J1183" i="8"/>
  <c r="J1182" i="8"/>
  <c r="J1181" i="8"/>
  <c r="J1180" i="8"/>
  <c r="J1178" i="8"/>
  <c r="J1177" i="8"/>
  <c r="J1176" i="8"/>
  <c r="J1168" i="8"/>
  <c r="J1166" i="8"/>
  <c r="J1161" i="8"/>
  <c r="J1160" i="8"/>
  <c r="J1159" i="8"/>
  <c r="J1154" i="8"/>
  <c r="J1153" i="8"/>
  <c r="J1152" i="8"/>
  <c r="J1150" i="8"/>
  <c r="J1149" i="8"/>
  <c r="J1146" i="8"/>
  <c r="J1145" i="8"/>
  <c r="J1144" i="8"/>
  <c r="J1138" i="8"/>
  <c r="J1131" i="8"/>
  <c r="J1117" i="8"/>
  <c r="J1116" i="8"/>
  <c r="J1108" i="8"/>
  <c r="J1099" i="8"/>
  <c r="J1095" i="8"/>
  <c r="J1094" i="8"/>
  <c r="J1083" i="8"/>
  <c r="J1082" i="8"/>
  <c r="J1081" i="8"/>
  <c r="J1076" i="8"/>
  <c r="J1075" i="8"/>
  <c r="J1073" i="8"/>
  <c r="J1072" i="8"/>
  <c r="J1071" i="8"/>
  <c r="J1067" i="8"/>
  <c r="J1064" i="8"/>
  <c r="J1063" i="8"/>
  <c r="J1062" i="8"/>
  <c r="J1061" i="8"/>
  <c r="J1060" i="8"/>
  <c r="J1056" i="8"/>
  <c r="J1055" i="8"/>
  <c r="J1054" i="8"/>
  <c r="J1052" i="8"/>
  <c r="J1051" i="8"/>
  <c r="J1047" i="8"/>
  <c r="J1046" i="8"/>
  <c r="J1043" i="8"/>
  <c r="J1040" i="8"/>
  <c r="J1038" i="8"/>
  <c r="J1037" i="8"/>
  <c r="J1036" i="8"/>
  <c r="J1034" i="8"/>
  <c r="J1032" i="8"/>
  <c r="J1030" i="8"/>
  <c r="J1029" i="8"/>
  <c r="J1028" i="8"/>
  <c r="J1025" i="8"/>
  <c r="J1024" i="8"/>
  <c r="J1023" i="8"/>
  <c r="J1022" i="8"/>
  <c r="J1021" i="8"/>
  <c r="J1020" i="8"/>
  <c r="J1018" i="8"/>
  <c r="J1015" i="8"/>
  <c r="J1014" i="8"/>
  <c r="J1013" i="8"/>
  <c r="J1012" i="8"/>
  <c r="J1011" i="8"/>
  <c r="J1007" i="8"/>
  <c r="J1006" i="8"/>
  <c r="J1005" i="8"/>
  <c r="J1002" i="8"/>
  <c r="J1001" i="8"/>
  <c r="J998" i="8"/>
  <c r="J997" i="8"/>
  <c r="J996" i="8"/>
  <c r="J989" i="8"/>
  <c r="J988" i="8"/>
  <c r="J987" i="8"/>
  <c r="J986" i="8"/>
  <c r="J985" i="8"/>
  <c r="J981" i="8"/>
  <c r="J980" i="8"/>
  <c r="J978" i="8"/>
  <c r="J977" i="8"/>
  <c r="J976" i="8"/>
  <c r="J975" i="8"/>
  <c r="J972" i="8"/>
  <c r="J971" i="8"/>
  <c r="J970" i="8"/>
  <c r="J969" i="8"/>
  <c r="J968" i="8"/>
  <c r="J967" i="8"/>
  <c r="J965" i="8"/>
  <c r="J963" i="8"/>
  <c r="J961" i="8"/>
  <c r="J960" i="8"/>
  <c r="J959" i="8"/>
  <c r="J958" i="8"/>
  <c r="J957" i="8"/>
  <c r="J956" i="8"/>
  <c r="J955" i="8"/>
  <c r="J954" i="8"/>
  <c r="J952" i="8"/>
  <c r="J951" i="8"/>
  <c r="J950" i="8"/>
  <c r="J949" i="8"/>
  <c r="J947" i="8"/>
  <c r="J945" i="8"/>
  <c r="J943" i="8"/>
  <c r="J942" i="8"/>
  <c r="J941" i="8"/>
  <c r="J940" i="8"/>
  <c r="J938" i="8"/>
  <c r="J937" i="8"/>
  <c r="J936" i="8"/>
  <c r="J935" i="8"/>
  <c r="J934" i="8"/>
  <c r="J933" i="8"/>
  <c r="J932" i="8"/>
  <c r="J926" i="8"/>
  <c r="J921" i="8"/>
  <c r="J920" i="8"/>
  <c r="J919" i="8"/>
  <c r="J918" i="8"/>
  <c r="J917" i="8"/>
  <c r="J915" i="8"/>
  <c r="J904" i="8"/>
  <c r="J902" i="8"/>
  <c r="J900" i="8"/>
  <c r="J898" i="8"/>
  <c r="J895" i="8"/>
  <c r="J887" i="8"/>
  <c r="J884" i="8"/>
  <c r="J882" i="8"/>
  <c r="J881" i="8"/>
  <c r="J880" i="8"/>
  <c r="J877" i="8"/>
  <c r="J876" i="8"/>
  <c r="J874" i="8"/>
  <c r="J873" i="8"/>
  <c r="J872" i="8"/>
  <c r="J871" i="8"/>
  <c r="J867" i="8"/>
  <c r="J865" i="8"/>
  <c r="J863" i="8"/>
  <c r="J858" i="8"/>
  <c r="J854" i="8"/>
  <c r="J850" i="8"/>
  <c r="J848" i="8"/>
  <c r="J846" i="8"/>
  <c r="J844" i="8"/>
  <c r="J840" i="8"/>
  <c r="J839" i="8"/>
  <c r="J837" i="8"/>
  <c r="J835" i="8"/>
  <c r="J820" i="8"/>
  <c r="J812" i="8"/>
  <c r="J811" i="8"/>
  <c r="J801" i="8"/>
  <c r="J799" i="8"/>
  <c r="J798" i="8"/>
  <c r="J796" i="8"/>
  <c r="J795" i="8"/>
  <c r="J794" i="8"/>
  <c r="J793" i="8"/>
  <c r="J792" i="8"/>
  <c r="J791" i="8"/>
  <c r="J790" i="8"/>
  <c r="J789" i="8"/>
  <c r="J788" i="8"/>
  <c r="J786" i="8"/>
  <c r="J785" i="8"/>
  <c r="J784" i="8"/>
  <c r="J783" i="8"/>
  <c r="J782" i="8"/>
  <c r="J781" i="8"/>
  <c r="J780" i="8"/>
  <c r="J779" i="8"/>
  <c r="J778" i="8"/>
  <c r="J777" i="8"/>
  <c r="J776" i="8"/>
  <c r="J774" i="8"/>
  <c r="J771" i="8"/>
  <c r="J770" i="8"/>
  <c r="J768" i="8"/>
  <c r="J767" i="8"/>
  <c r="J766" i="8"/>
  <c r="J765" i="8"/>
  <c r="J762" i="8"/>
  <c r="J761" i="8"/>
  <c r="J760" i="8"/>
  <c r="J759" i="8"/>
  <c r="J758" i="8"/>
  <c r="J757" i="8"/>
  <c r="J756" i="8"/>
  <c r="J754" i="8"/>
  <c r="J753" i="8"/>
  <c r="J752" i="8"/>
  <c r="J751" i="8"/>
  <c r="J750" i="8"/>
  <c r="J748" i="8"/>
  <c r="J747" i="8"/>
  <c r="J746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3" i="8"/>
  <c r="J652" i="8"/>
  <c r="J651" i="8"/>
  <c r="J650" i="8"/>
  <c r="J649" i="8"/>
  <c r="J648" i="8"/>
  <c r="J647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84" i="8"/>
  <c r="J583" i="8"/>
  <c r="J582" i="8"/>
  <c r="J579" i="8"/>
  <c r="J577" i="8"/>
  <c r="J576" i="8"/>
  <c r="J574" i="8"/>
  <c r="J571" i="8"/>
  <c r="J570" i="8"/>
  <c r="J569" i="8"/>
  <c r="J568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6" i="8"/>
  <c r="J335" i="8"/>
  <c r="J333" i="8"/>
  <c r="J332" i="8"/>
  <c r="J331" i="8"/>
  <c r="J330" i="8"/>
  <c r="J328" i="8"/>
  <c r="J325" i="8"/>
  <c r="J324" i="8"/>
  <c r="J323" i="8"/>
  <c r="J321" i="8"/>
  <c r="J320" i="8"/>
  <c r="J319" i="8"/>
  <c r="J315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76" i="8"/>
  <c r="J175" i="8"/>
  <c r="J174" i="8"/>
  <c r="J173" i="8"/>
  <c r="J172" i="8"/>
  <c r="J171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1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L32" i="4" l="1"/>
  <c r="J31" i="7" s="1"/>
  <c r="K31" i="7" s="1"/>
  <c r="L10" i="4"/>
  <c r="J9" i="7" s="1"/>
  <c r="K9" i="7" s="1"/>
  <c r="L26" i="4"/>
  <c r="J25" i="7" s="1"/>
  <c r="K25" i="7" s="1"/>
  <c r="L42" i="4"/>
  <c r="J41" i="7" s="1"/>
  <c r="K41" i="7" s="1"/>
  <c r="L20" i="4"/>
  <c r="J19" i="7" s="1"/>
  <c r="K19" i="7" s="1"/>
  <c r="L17" i="4"/>
  <c r="J16" i="7" s="1"/>
  <c r="K16" i="7" s="1"/>
  <c r="L33" i="4"/>
  <c r="J32" i="7" s="1"/>
  <c r="K32" i="7" s="1"/>
  <c r="L6" i="4"/>
  <c r="J5" i="7" s="1"/>
  <c r="K5" i="7" s="1"/>
  <c r="L35" i="4"/>
  <c r="J34" i="7" s="1"/>
  <c r="K34" i="7" s="1"/>
  <c r="L14" i="4"/>
  <c r="J13" i="7" s="1"/>
  <c r="K13" i="7" s="1"/>
  <c r="L41" i="4"/>
  <c r="J40" i="7" s="1"/>
  <c r="K40" i="7" s="1"/>
  <c r="L44" i="4"/>
  <c r="J43" i="7" s="1"/>
  <c r="K43" i="7" s="1"/>
  <c r="L25" i="4"/>
  <c r="J24" i="7" s="1"/>
  <c r="K24" i="7" s="1"/>
  <c r="J7" i="7"/>
  <c r="K7" i="7" s="1"/>
  <c r="P11" i="8"/>
  <c r="H10" i="7" s="1"/>
  <c r="I10" i="7" s="1"/>
  <c r="O10" i="7" s="1"/>
  <c r="P38" i="8"/>
  <c r="H37" i="7" s="1"/>
  <c r="I37" i="7" s="1"/>
  <c r="O37" i="7" s="1"/>
  <c r="P22" i="8"/>
  <c r="P29" i="8"/>
  <c r="P31" i="8"/>
  <c r="H30" i="7" s="1"/>
  <c r="I30" i="7" s="1"/>
  <c r="O30" i="7" s="1"/>
  <c r="P15" i="8"/>
  <c r="H14" i="7" s="1"/>
  <c r="I14" i="7" s="1"/>
  <c r="O14" i="7" s="1"/>
  <c r="P33" i="8"/>
  <c r="P8" i="8"/>
  <c r="P16" i="8"/>
  <c r="H15" i="7" s="1"/>
  <c r="I15" i="7" s="1"/>
  <c r="O15" i="7" s="1"/>
  <c r="P21" i="8"/>
  <c r="H20" i="7" s="1"/>
  <c r="I20" i="7" s="1"/>
  <c r="O20" i="7" s="1"/>
  <c r="P25" i="8"/>
  <c r="P24" i="8"/>
  <c r="H23" i="7" s="1"/>
  <c r="I23" i="7" s="1"/>
  <c r="O23" i="7" s="1"/>
  <c r="P28" i="8"/>
  <c r="P30" i="8"/>
  <c r="H29" i="7" s="1"/>
  <c r="I29" i="7" s="1"/>
  <c r="O29" i="7" s="1"/>
  <c r="P32" i="8"/>
  <c r="P6" i="8"/>
  <c r="H5" i="7" s="1"/>
  <c r="I5" i="7" s="1"/>
  <c r="P10" i="8"/>
  <c r="H9" i="7" s="1"/>
  <c r="I9" i="7" s="1"/>
  <c r="P26" i="8"/>
  <c r="H25" i="7" s="1"/>
  <c r="I25" i="7" s="1"/>
  <c r="P44" i="8"/>
  <c r="P27" i="8"/>
  <c r="H26" i="7" s="1"/>
  <c r="I26" i="7" s="1"/>
  <c r="O26" i="7" s="1"/>
  <c r="P13" i="8"/>
  <c r="H12" i="7" s="1"/>
  <c r="I12" i="7" s="1"/>
  <c r="O12" i="7" s="1"/>
  <c r="P14" i="8"/>
  <c r="H13" i="7" s="1"/>
  <c r="I13" i="7" s="1"/>
  <c r="P34" i="8"/>
  <c r="P35" i="8"/>
  <c r="H34" i="7" s="1"/>
  <c r="I34" i="7" s="1"/>
  <c r="P41" i="8"/>
  <c r="H40" i="7" s="1"/>
  <c r="I40" i="7" s="1"/>
  <c r="P23" i="8"/>
  <c r="H22" i="7" s="1"/>
  <c r="I22" i="7" s="1"/>
  <c r="O22" i="7" s="1"/>
  <c r="J567" i="8"/>
  <c r="J744" i="8"/>
  <c r="P19" i="8" s="1"/>
  <c r="H18" i="7" s="1"/>
  <c r="I18" i="7" s="1"/>
  <c r="O18" i="7" s="1"/>
  <c r="J2" i="8"/>
  <c r="J46" i="8"/>
  <c r="P5" i="8" s="1"/>
  <c r="H4" i="7" s="1"/>
  <c r="I4" i="7" s="1"/>
  <c r="O4" i="7" s="1"/>
  <c r="J150" i="8"/>
  <c r="J363" i="8"/>
  <c r="J399" i="8"/>
  <c r="J654" i="8"/>
  <c r="P42" i="8" s="1"/>
  <c r="H41" i="7" s="1"/>
  <c r="I41" i="7" s="1"/>
  <c r="J772" i="8"/>
  <c r="J84" i="8"/>
  <c r="P7" i="8" s="1"/>
  <c r="H6" i="7" s="1"/>
  <c r="I6" i="7" s="1"/>
  <c r="O6" i="7" s="1"/>
  <c r="J243" i="8"/>
  <c r="J475" i="8"/>
  <c r="J507" i="8"/>
  <c r="J591" i="8"/>
  <c r="J684" i="8"/>
  <c r="H28" i="7"/>
  <c r="I28" i="7" s="1"/>
  <c r="O28" i="7" s="1"/>
  <c r="H21" i="7"/>
  <c r="I21" i="7" s="1"/>
  <c r="O21" i="7" s="1"/>
  <c r="H7" i="7"/>
  <c r="I7" i="7" s="1"/>
  <c r="O7" i="7" s="1"/>
  <c r="H33" i="7"/>
  <c r="I33" i="7" s="1"/>
  <c r="O33" i="7" s="1"/>
  <c r="H43" i="7"/>
  <c r="I43" i="7" s="1"/>
  <c r="H31" i="7"/>
  <c r="I31" i="7" s="1"/>
  <c r="H32" i="7"/>
  <c r="I32" i="7" s="1"/>
  <c r="H27" i="7"/>
  <c r="I27" i="7" s="1"/>
  <c r="O27" i="7" s="1"/>
  <c r="H24" i="7"/>
  <c r="I24" i="7" s="1"/>
  <c r="J3" i="7"/>
  <c r="O41" i="7" l="1"/>
  <c r="O25" i="7"/>
  <c r="O43" i="7"/>
  <c r="O34" i="7"/>
  <c r="O5" i="7"/>
  <c r="O32" i="7"/>
  <c r="O24" i="7"/>
  <c r="O31" i="7"/>
  <c r="O13" i="7"/>
  <c r="O40" i="7"/>
  <c r="O9" i="7"/>
  <c r="P40" i="8"/>
  <c r="H39" i="7" s="1"/>
  <c r="I39" i="7" s="1"/>
  <c r="O39" i="7" s="1"/>
  <c r="P43" i="8"/>
  <c r="H42" i="7" s="1"/>
  <c r="I42" i="7" s="1"/>
  <c r="O42" i="7" s="1"/>
  <c r="P12" i="8"/>
  <c r="H11" i="7" s="1"/>
  <c r="I11" i="7" s="1"/>
  <c r="O11" i="7" s="1"/>
  <c r="P9" i="8"/>
  <c r="H8" i="7" s="1"/>
  <c r="I8" i="7" s="1"/>
  <c r="O8" i="7" s="1"/>
  <c r="P36" i="8"/>
  <c r="H35" i="7" s="1"/>
  <c r="I35" i="7" s="1"/>
  <c r="O35" i="7" s="1"/>
  <c r="P20" i="8"/>
  <c r="H19" i="7" s="1"/>
  <c r="I19" i="7" s="1"/>
  <c r="O19" i="7" s="1"/>
  <c r="P17" i="8"/>
  <c r="H16" i="7" s="1"/>
  <c r="I16" i="7" s="1"/>
  <c r="O16" i="7" s="1"/>
  <c r="P4" i="8"/>
  <c r="H3" i="7" s="1"/>
  <c r="I3" i="7" s="1"/>
  <c r="P37" i="8"/>
  <c r="H36" i="7" s="1"/>
  <c r="I36" i="7" s="1"/>
  <c r="O36" i="7" s="1"/>
  <c r="P18" i="8"/>
  <c r="H17" i="7" s="1"/>
  <c r="I17" i="7" s="1"/>
  <c r="O17" i="7" s="1"/>
  <c r="P39" i="8"/>
  <c r="H38" i="7" s="1"/>
  <c r="I38" i="7" s="1"/>
  <c r="O38" i="7" s="1"/>
  <c r="M3" i="7"/>
  <c r="L3" i="7"/>
  <c r="K3" i="7"/>
  <c r="O3" i="7" l="1"/>
  <c r="O45" i="7" s="1"/>
</calcChain>
</file>

<file path=xl/sharedStrings.xml><?xml version="1.0" encoding="utf-8"?>
<sst xmlns="http://schemas.openxmlformats.org/spreadsheetml/2006/main" count="5428" uniqueCount="141">
  <si>
    <t>Coordenadas UTM-wgs84 z.15</t>
  </si>
  <si>
    <t>Pendiente</t>
  </si>
  <si>
    <t>No.</t>
  </si>
  <si>
    <t>BOSQUE/SITIO</t>
  </si>
  <si>
    <t xml:space="preserve">FINCA </t>
  </si>
  <si>
    <t>Tipo de Uso</t>
  </si>
  <si>
    <t>Parcela</t>
  </si>
  <si>
    <t>REFERENCIA</t>
  </si>
  <si>
    <t>Fecha Muestreo</t>
  </si>
  <si>
    <t>x</t>
  </si>
  <si>
    <t>y</t>
  </si>
  <si>
    <t>Altura MSNM</t>
  </si>
  <si>
    <t>Grados</t>
  </si>
  <si>
    <t>Orientacion</t>
  </si>
  <si>
    <t>Colector</t>
  </si>
  <si>
    <t>P. Tot. H. Campo (kg)</t>
  </si>
  <si>
    <t>P. Tot. H. Muestra (g)</t>
  </si>
  <si>
    <t>Materia Seca (g)</t>
  </si>
  <si>
    <t>Biomasa total (kg)</t>
  </si>
  <si>
    <t>ID PARC</t>
  </si>
  <si>
    <t>Maleza</t>
  </si>
  <si>
    <t>Hojarasca</t>
  </si>
  <si>
    <t>No</t>
  </si>
  <si>
    <t>Especie</t>
  </si>
  <si>
    <t>DAP (cm)</t>
  </si>
  <si>
    <t>Altura (m)</t>
  </si>
  <si>
    <t>clasif</t>
  </si>
  <si>
    <t>tC/ha</t>
  </si>
  <si>
    <t>Desconocido</t>
  </si>
  <si>
    <t>Coordenadas UTM-wgs84</t>
  </si>
  <si>
    <t>Bosque</t>
  </si>
  <si>
    <t>Referencia / Tipo USO</t>
  </si>
  <si>
    <t>Altura</t>
  </si>
  <si>
    <t>Arboles</t>
  </si>
  <si>
    <t>Arboles (con raíz)</t>
  </si>
  <si>
    <t>Arbustos</t>
  </si>
  <si>
    <t>Arbustos (con raíz)</t>
  </si>
  <si>
    <t xml:space="preserve">Suelo </t>
  </si>
  <si>
    <t>TOTAL PARCELA</t>
  </si>
  <si>
    <t>Carbono (tC/ha)</t>
  </si>
  <si>
    <t>Area Muest (ha)</t>
  </si>
  <si>
    <t>PROM</t>
  </si>
  <si>
    <t xml:space="preserve">Carbono Tot (tC/ha) </t>
  </si>
  <si>
    <t>Peso final Lab (g)</t>
  </si>
  <si>
    <t>FINCA FILADELFIA</t>
  </si>
  <si>
    <t>CHICHOY</t>
  </si>
  <si>
    <t>ALDEA LAS VIGAS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</si>
  <si>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</si>
  <si>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</si>
  <si>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</si>
  <si>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</si>
  <si>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</si>
  <si>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</si>
  <si>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</si>
  <si>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</si>
  <si>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</si>
  <si>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</si>
  <si>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</si>
  <si>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</si>
  <si>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FIL13</t>
  </si>
  <si>
    <t>FIL14</t>
  </si>
  <si>
    <t>FIL15</t>
  </si>
  <si>
    <t>CHI1</t>
  </si>
  <si>
    <t>CHI2</t>
  </si>
  <si>
    <t>CHI3</t>
  </si>
  <si>
    <t>CHI4</t>
  </si>
  <si>
    <t>CHI5</t>
  </si>
  <si>
    <t>CHI6</t>
  </si>
  <si>
    <t>CHI7</t>
  </si>
  <si>
    <t>CHI8</t>
  </si>
  <si>
    <t>CHI9</t>
  </si>
  <si>
    <t>CHI10</t>
  </si>
  <si>
    <t>CHI11</t>
  </si>
  <si>
    <t>VIG1</t>
  </si>
  <si>
    <t>VIG2</t>
  </si>
  <si>
    <t>VIG3</t>
  </si>
  <si>
    <t>VIG4</t>
  </si>
  <si>
    <t>VIG5</t>
  </si>
  <si>
    <t>VIG6</t>
  </si>
  <si>
    <t>VIG7</t>
  </si>
  <si>
    <t>VIG8</t>
  </si>
  <si>
    <t>VIG9</t>
  </si>
  <si>
    <t>VIG10</t>
  </si>
  <si>
    <t>VIG11</t>
  </si>
  <si>
    <t>VIG12</t>
  </si>
  <si>
    <t>VIG13</t>
  </si>
  <si>
    <t>VIG14</t>
  </si>
  <si>
    <t>VIG15</t>
  </si>
  <si>
    <t>13-15 Agosto 2009</t>
  </si>
  <si>
    <t>29-30 mayo 2009</t>
  </si>
  <si>
    <t>8-10 julio 2009</t>
  </si>
  <si>
    <t>Mano de león</t>
  </si>
  <si>
    <t>Aguacatillo</t>
  </si>
  <si>
    <t>Encino</t>
  </si>
  <si>
    <t>Aliso</t>
  </si>
  <si>
    <t>Pino</t>
  </si>
  <si>
    <t>Carreto</t>
  </si>
  <si>
    <t>Carreto blanco</t>
  </si>
  <si>
    <t xml:space="preserve">Carreto </t>
  </si>
  <si>
    <t>Ilamo</t>
  </si>
  <si>
    <t>Cedrillo</t>
  </si>
  <si>
    <t>Guachipilín</t>
  </si>
  <si>
    <t>Taray</t>
  </si>
  <si>
    <t>Canac</t>
  </si>
  <si>
    <t>Zapotillo</t>
  </si>
  <si>
    <t>Ciprés</t>
  </si>
  <si>
    <t>Roble</t>
  </si>
  <si>
    <t>Anona</t>
  </si>
  <si>
    <t>Pino de ocote</t>
  </si>
  <si>
    <t>NO HAY</t>
  </si>
  <si>
    <t>Cajeto</t>
  </si>
  <si>
    <t>Xex ché</t>
  </si>
  <si>
    <t>Carris</t>
  </si>
  <si>
    <t>Rutaceae</t>
  </si>
  <si>
    <t xml:space="preserve">Roble </t>
  </si>
  <si>
    <t>A. Quilo y equipo</t>
  </si>
  <si>
    <t>Biomasa GT_AQ (kg)</t>
  </si>
  <si>
    <t>Carbono (tC/ha/parc)</t>
  </si>
  <si>
    <t>CONIF</t>
  </si>
  <si>
    <t>LATIF</t>
  </si>
  <si>
    <t>AB (m2)</t>
  </si>
  <si>
    <t>AB</t>
  </si>
  <si>
    <t>Test DAP(&gt;=10 DEJAR)</t>
  </si>
  <si>
    <t>Test ALTURA(&gt;=5m DEJAR)</t>
  </si>
  <si>
    <t>TEST</t>
  </si>
  <si>
    <t>Etiquetas de fila</t>
  </si>
  <si>
    <t>Total general</t>
  </si>
  <si>
    <t>Suma de Carbono (tC/ha)</t>
  </si>
  <si>
    <t>DEJAR</t>
  </si>
  <si>
    <t>CHIC</t>
  </si>
  <si>
    <t>CHIC1</t>
  </si>
  <si>
    <t>CHIC2</t>
  </si>
  <si>
    <t>CHIC3</t>
  </si>
  <si>
    <t>CHIC4</t>
  </si>
  <si>
    <t>CHIC5</t>
  </si>
  <si>
    <t>CHIC6</t>
  </si>
  <si>
    <t>CHIC7</t>
  </si>
  <si>
    <t>CHIC8</t>
  </si>
  <si>
    <t>CHIC9</t>
  </si>
  <si>
    <t>CHIC10</t>
  </si>
  <si>
    <t>CHIC11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</si>
</sst>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0.000"/>
    <numFmt numFmtId="167" formatCode="#,##0.0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3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0" xfId="0" applyFont="1" applyFill="1"/>
    <xf numFmtId="166" fontId="3" fillId="2" borderId="0" xfId="0" applyNumberFormat="1" applyFont="1" applyFill="1"/>
    <xf numFmtId="166" fontId="0" fillId="0" borderId="0" xfId="0" applyNumberFormat="1"/>
    <xf numFmtId="0" fontId="4" fillId="0" borderId="0" xfId="0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0" fontId="5" fillId="4" borderId="6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4" borderId="6" xfId="0" applyFont="1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0" borderId="12" xfId="0" applyBorder="1"/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2" fontId="7" fillId="0" borderId="12" xfId="0" applyNumberFormat="1" applyFont="1" applyBorder="1"/>
    <xf numFmtId="0" fontId="0" fillId="0" borderId="0" xfId="0" applyAlignment="1">
      <alignment horizontal="center"/>
    </xf>
    <xf numFmtId="0" fontId="3" fillId="2" borderId="6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Font="1" applyBorder="1"/>
    <xf numFmtId="0" fontId="3" fillId="2" borderId="0" xfId="0" applyFont="1" applyFill="1" applyBorder="1" applyAlignment="1">
      <alignment horizontal="center"/>
    </xf>
    <xf numFmtId="165" fontId="0" fillId="0" borderId="15" xfId="0" applyNumberFormat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7" fillId="0" borderId="12" xfId="0" applyNumberFormat="1" applyFont="1" applyBorder="1"/>
    <xf numFmtId="1" fontId="0" fillId="0" borderId="12" xfId="0" applyNumberFormat="1" applyBorder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10" fillId="0" borderId="0" xfId="0" applyNumberFormat="1" applyFont="1"/>
    <xf numFmtId="164" fontId="10" fillId="0" borderId="0" xfId="0" applyNumberFormat="1" applyFont="1" applyAlignment="1"/>
    <xf numFmtId="164" fontId="11" fillId="0" borderId="0" xfId="0" applyNumberFormat="1" applyFont="1"/>
    <xf numFmtId="164" fontId="11" fillId="0" borderId="0" xfId="0" applyNumberFormat="1" applyFont="1" applyAlignment="1"/>
    <xf numFmtId="1" fontId="10" fillId="0" borderId="0" xfId="0" applyNumberFormat="1" applyFont="1" applyAlignment="1"/>
    <xf numFmtId="1" fontId="11" fillId="0" borderId="0" xfId="0" applyNumberFormat="1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2" xfId="0" applyBorder="1" applyAlignment="1">
      <alignment horizontal="left"/>
    </xf>
    <xf numFmtId="0" fontId="1" fillId="7" borderId="6" xfId="0" applyFont="1" applyFill="1" applyBorder="1" applyAlignment="1">
      <alignment horizontal="left" wrapText="1"/>
    </xf>
    <xf numFmtId="1" fontId="0" fillId="0" borderId="0" xfId="0" applyNumberFormat="1" applyBorder="1"/>
    <xf numFmtId="1" fontId="0" fillId="0" borderId="0" xfId="0" applyNumberFormat="1" applyFill="1" applyBorder="1" applyAlignment="1">
      <alignment horizontal="center"/>
    </xf>
    <xf numFmtId="0" fontId="9" fillId="14" borderId="13" xfId="0" applyFont="1" applyFill="1" applyBorder="1"/>
    <xf numFmtId="166" fontId="9" fillId="14" borderId="14" xfId="0" applyNumberFormat="1" applyFont="1" applyFill="1" applyBorder="1"/>
    <xf numFmtId="0" fontId="11" fillId="0" borderId="0" xfId="0" applyFont="1" applyAlignment="1">
      <alignment horizontal="center"/>
    </xf>
    <xf numFmtId="4" fontId="0" fillId="0" borderId="0" xfId="0" applyNumberFormat="1"/>
    <xf numFmtId="165" fontId="3" fillId="2" borderId="0" xfId="0" applyNumberFormat="1" applyFont="1" applyFill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10" fillId="0" borderId="0" xfId="0" applyFont="1" applyBorder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10" fillId="0" borderId="0" xfId="0" applyFont="1" applyBorder="1"/>
    <xf numFmtId="0" fontId="0" fillId="13" borderId="0" xfId="0" applyFill="1" applyBorder="1"/>
    <xf numFmtId="165" fontId="0" fillId="13" borderId="0" xfId="0" applyNumberFormat="1" applyFill="1" applyBorder="1"/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17" xfId="0" applyBorder="1"/>
    <xf numFmtId="165" fontId="0" fillId="0" borderId="17" xfId="0" applyNumberFormat="1" applyBorder="1"/>
    <xf numFmtId="165" fontId="0" fillId="0" borderId="18" xfId="0" applyNumberFormat="1" applyBorder="1"/>
    <xf numFmtId="0" fontId="0" fillId="0" borderId="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10" fillId="0" borderId="2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0" fillId="0" borderId="4" xfId="0" applyFont="1" applyBorder="1" applyAlignment="1">
      <alignment horizontal="right"/>
    </xf>
    <xf numFmtId="0" fontId="0" fillId="0" borderId="5" xfId="0" applyBorder="1"/>
    <xf numFmtId="0" fontId="11" fillId="0" borderId="4" xfId="0" applyFont="1" applyBorder="1" applyAlignment="1">
      <alignment horizontal="right"/>
    </xf>
    <xf numFmtId="0" fontId="0" fillId="13" borderId="5" xfId="0" applyFill="1" applyBorder="1"/>
    <xf numFmtId="0" fontId="0" fillId="0" borderId="16" xfId="0" applyBorder="1"/>
    <xf numFmtId="0" fontId="11" fillId="0" borderId="18" xfId="0" applyFont="1" applyBorder="1" applyAlignment="1">
      <alignment horizontal="right"/>
    </xf>
    <xf numFmtId="164" fontId="10" fillId="0" borderId="2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6" fontId="3" fillId="3" borderId="0" xfId="0" applyNumberFormat="1" applyFont="1" applyFill="1"/>
    <xf numFmtId="166" fontId="9" fillId="14" borderId="14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 vertical="center"/>
    </xf>
    <xf numFmtId="166" fontId="0" fillId="0" borderId="12" xfId="0" applyNumberFormat="1" applyBorder="1"/>
    <xf numFmtId="166" fontId="3" fillId="13" borderId="0" xfId="0" applyNumberFormat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3" fillId="2" borderId="0" xfId="0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gerGo" refreshedDate="42430.739809143517" createdVersion="5" refreshedVersion="5" minRefreshableVersion="3" recordCount="1330">
  <cacheSource type="worksheet">
    <worksheetSource ref="A1:M1331" sheet="Arboles"/>
  </cacheSource>
  <cacheFields count="13">
    <cacheField name="ID PARC" numFmtId="0">
      <sharedItems count="52">
        <s v="FIL1"/>
        <s v="FIL2"/>
        <s v="FIL3"/>
        <s v="FIL4"/>
        <s v="FIL5"/>
        <s v="FIL6"/>
        <s v="FIL7"/>
        <s v="FIL8"/>
        <s v="FIL9"/>
        <s v="FIL10"/>
        <s v="FIL11"/>
        <s v="FIL12"/>
        <s v="FIL13"/>
        <s v="FIL14"/>
        <s v="FIL15"/>
        <s v="CHIC1"/>
        <s v="CHIC2"/>
        <s v="CHIC3"/>
        <s v="CHIC4"/>
        <s v="CHIC5"/>
        <s v="CHIC6"/>
        <s v="CHIC7"/>
        <s v="CHIC8"/>
        <s v="CHIC9"/>
        <s v="CHIC10"/>
        <s v="CHIC11"/>
        <s v="VIG1"/>
        <s v="VIG2"/>
        <s v="VIG3"/>
        <s v="VIG4"/>
        <s v="VIG5"/>
        <s v="VIG6"/>
        <s v="VIG7"/>
        <s v="VIG8"/>
        <s v="VIG9"/>
        <s v="VIG10"/>
        <s v="VIG11"/>
        <s v="VIG12"/>
        <s v="VIG13"/>
        <s v="VIG14"/>
        <s v="VIG15"/>
        <s v="CHI2" u="1"/>
        <s v="CHI1" u="1"/>
        <s v="CHI9" u="1"/>
        <s v="CHI8" u="1"/>
        <s v="CHI7" u="1"/>
        <s v="CHI11" u="1"/>
        <s v="CHI6" u="1"/>
        <s v="CHI10" u="1"/>
        <s v="CHI5" u="1"/>
        <s v="CHI4" u="1"/>
        <s v="CHI3" u="1"/>
      </sharedItems>
    </cacheField>
    <cacheField name="No" numFmtId="0">
      <sharedItems containsSemiMixedTypes="0" containsString="0" containsNumber="1" containsInteger="1" minValue="1" maxValue="64"/>
    </cacheField>
    <cacheField name="Especie" numFmtId="0">
      <sharedItems/>
    </cacheField>
    <cacheField name="DAP (cm)" numFmtId="164">
      <sharedItems containsSemiMixedTypes="0" containsString="0" containsNumber="1" minValue="10" maxValue="120.8"/>
    </cacheField>
    <cacheField name="Altura (m)" numFmtId="0">
      <sharedItems containsSemiMixedTypes="0" containsString="0" containsNumber="1" containsInteger="1" minValue="3" maxValue="55"/>
    </cacheField>
    <cacheField name="AB (m2)" numFmtId="167">
      <sharedItems containsSemiMixedTypes="0" containsString="0" containsNumber="1" minValue="78.539999999999992" maxValue="11461.059455999999"/>
    </cacheField>
    <cacheField name="Area Muest (ha)" numFmtId="0">
      <sharedItems containsSemiMixedTypes="0" containsString="0" containsNumber="1" minValue="0.1" maxValue="0.1"/>
    </cacheField>
    <cacheField name="clasif" numFmtId="0">
      <sharedItems/>
    </cacheField>
    <cacheField name="Biomasa GT_AQ (kg)" numFmtId="4">
      <sharedItems containsSemiMixedTypes="0" containsString="0" containsNumber="1" minValue="33.002526735248487" maxValue="12521.736199506189"/>
    </cacheField>
    <cacheField name="Carbono (tC/ha)" numFmtId="166">
      <sharedItems containsSemiMixedTypes="0" containsString="0" containsNumber="1" minValue="0.16501263367624242" maxValue="62.608680997530946"/>
    </cacheField>
    <cacheField name="Test DAP(&gt;=10 DEJAR)" numFmtId="166">
      <sharedItems/>
    </cacheField>
    <cacheField name="Test ALTURA(&gt;=5m DEJAR)" numFmtId="166">
      <sharedItems/>
    </cacheField>
    <cacheField name="TEST" numFmtId="166">
      <sharedItems count="2">
        <s v="DEJAR"/>
        <s v="DEPU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0">
  <r>
    <x v="0"/>
    <n v="1"/>
    <s v="Mano de león"/>
    <n v="10"/>
    <n v="6"/>
    <n v="78.539999999999992"/>
    <n v="0.1"/>
    <s v="LATIF"/>
    <n v="33.002526735248487"/>
    <n v="0.16501263367624242"/>
    <s v="DEJAR"/>
    <s v="DEJAR"/>
    <x v="0"/>
  </r>
  <r>
    <x v="0"/>
    <n v="2"/>
    <s v="Aguacatillo"/>
    <n v="44"/>
    <n v="15"/>
    <n v="1520.5344"/>
    <n v="0.1"/>
    <s v="LATIF"/>
    <n v="1127.7766031692836"/>
    <n v="5.6388830158464174"/>
    <s v="DEJAR"/>
    <s v="DEJAR"/>
    <x v="0"/>
  </r>
  <r>
    <x v="0"/>
    <n v="3"/>
    <s v="Aguacatillo"/>
    <n v="72"/>
    <n v="28"/>
    <n v="4071.5135999999998"/>
    <n v="0.1"/>
    <s v="LATIF"/>
    <n v="3647.6047292781691"/>
    <n v="18.238023646390847"/>
    <s v="DEJAR"/>
    <s v="DEJAR"/>
    <x v="0"/>
  </r>
  <r>
    <x v="0"/>
    <n v="4"/>
    <s v="Aguacatillo"/>
    <n v="52"/>
    <n v="25"/>
    <n v="2123.7215999999999"/>
    <n v="0.1"/>
    <s v="LATIF"/>
    <n v="1679.377464609141"/>
    <n v="8.3968873230457053"/>
    <s v="DEJAR"/>
    <s v="DEJAR"/>
    <x v="0"/>
  </r>
  <r>
    <x v="0"/>
    <n v="5"/>
    <s v="Aguacatillo"/>
    <n v="16"/>
    <n v="20"/>
    <n v="201.0624"/>
    <n v="0.1"/>
    <s v="LATIF"/>
    <n v="101.17406776284028"/>
    <n v="0.5058703388142014"/>
    <s v="DEJAR"/>
    <s v="DEJAR"/>
    <x v="0"/>
  </r>
  <r>
    <x v="0"/>
    <n v="6"/>
    <s v="Encino"/>
    <n v="20"/>
    <n v="15"/>
    <n v="314.15999999999997"/>
    <n v="0.1"/>
    <s v="LATIF"/>
    <n v="172.20874292148596"/>
    <n v="0.86104371460742979"/>
    <s v="DEJAR"/>
    <s v="DEJAR"/>
    <x v="0"/>
  </r>
  <r>
    <x v="0"/>
    <n v="7"/>
    <s v="Aguacatillo"/>
    <n v="20"/>
    <n v="8"/>
    <n v="314.15999999999997"/>
    <n v="0.1"/>
    <s v="LATIF"/>
    <n v="172.20874292148596"/>
    <n v="0.86104371460742979"/>
    <s v="DEJAR"/>
    <s v="DEJAR"/>
    <x v="0"/>
  </r>
  <r>
    <x v="0"/>
    <n v="8"/>
    <s v="Aguacatillo"/>
    <n v="21"/>
    <n v="15"/>
    <n v="346.3614"/>
    <n v="0.1"/>
    <s v="LATIF"/>
    <n v="193.44615534703902"/>
    <n v="0.96723077673519509"/>
    <s v="DEJAR"/>
    <s v="DEJAR"/>
    <x v="0"/>
  </r>
  <r>
    <x v="0"/>
    <n v="9"/>
    <s v="Aguacatillo"/>
    <n v="35"/>
    <n v="20"/>
    <n v="962.11500000000001"/>
    <n v="0.1"/>
    <s v="LATIF"/>
    <n v="653.64029291244719"/>
    <n v="3.2682014645622357"/>
    <s v="DEJAR"/>
    <s v="DEJAR"/>
    <x v="0"/>
  </r>
  <r>
    <x v="0"/>
    <n v="10"/>
    <s v="Encino"/>
    <n v="18"/>
    <n v="20"/>
    <n v="254.46959999999999"/>
    <n v="0.1"/>
    <s v="LATIF"/>
    <n v="133.96512701589552"/>
    <n v="0.66982563507947757"/>
    <s v="DEJAR"/>
    <s v="DEJAR"/>
    <x v="0"/>
  </r>
  <r>
    <x v="0"/>
    <n v="11"/>
    <s v="Encino"/>
    <n v="16"/>
    <n v="15"/>
    <n v="201.0624"/>
    <n v="0.1"/>
    <s v="LATIF"/>
    <n v="101.17406776284028"/>
    <n v="0.5058703388142014"/>
    <s v="DEJAR"/>
    <s v="DEJAR"/>
    <x v="0"/>
  </r>
  <r>
    <x v="0"/>
    <n v="12"/>
    <s v="Encino"/>
    <n v="14"/>
    <n v="8"/>
    <n v="153.9384"/>
    <n v="0.1"/>
    <s v="LATIF"/>
    <n v="73.59440964790268"/>
    <n v="0.36797204823951335"/>
    <s v="DEJAR"/>
    <s v="DEJAR"/>
    <x v="0"/>
  </r>
  <r>
    <x v="0"/>
    <n v="13"/>
    <s v="Aguacatillo"/>
    <n v="17"/>
    <n v="18"/>
    <n v="226.98060000000001"/>
    <n v="0.1"/>
    <s v="LATIF"/>
    <n v="116.90268878718483"/>
    <n v="0.58451344393592408"/>
    <s v="DEJAR"/>
    <s v="DEJAR"/>
    <x v="0"/>
  </r>
  <r>
    <x v="0"/>
    <n v="14"/>
    <s v="Aguacatillo"/>
    <n v="13"/>
    <n v="8"/>
    <n v="132.73259999999999"/>
    <n v="0.1"/>
    <s v="LATIF"/>
    <n v="61.678288096341362"/>
    <n v="0.3083914404817068"/>
    <s v="DEJAR"/>
    <s v="DEJAR"/>
    <x v="0"/>
  </r>
  <r>
    <x v="0"/>
    <n v="15"/>
    <s v="Encino"/>
    <n v="72"/>
    <n v="25"/>
    <n v="4071.5135999999998"/>
    <n v="0.1"/>
    <s v="LATIF"/>
    <n v="3647.6047292781691"/>
    <n v="18.238023646390847"/>
    <s v="DEJAR"/>
    <s v="DEJAR"/>
    <x v="0"/>
  </r>
  <r>
    <x v="0"/>
    <n v="16"/>
    <s v="Encino"/>
    <n v="50"/>
    <n v="20"/>
    <n v="1963.5"/>
    <n v="0.1"/>
    <s v="LATIF"/>
    <n v="1529.4989619974792"/>
    <n v="7.6474948099873963"/>
    <s v="DEJAR"/>
    <s v="DEJAR"/>
    <x v="0"/>
  </r>
  <r>
    <x v="0"/>
    <n v="17"/>
    <s v="Encino"/>
    <n v="10"/>
    <n v="5"/>
    <n v="78.539999999999992"/>
    <n v="0.1"/>
    <s v="LATIF"/>
    <n v="33.002526735248487"/>
    <n v="0.16501263367624242"/>
    <s v="DEJAR"/>
    <s v="DEJAR"/>
    <x v="0"/>
  </r>
  <r>
    <x v="0"/>
    <n v="18"/>
    <s v="Aguacatillo"/>
    <n v="37"/>
    <n v="20"/>
    <n v="1075.2126000000001"/>
    <n v="0.1"/>
    <s v="LATIF"/>
    <n v="746.21106208469121"/>
    <n v="3.7310553104234558"/>
    <s v="DEJAR"/>
    <s v="DEJAR"/>
    <x v="0"/>
  </r>
  <r>
    <x v="0"/>
    <n v="19"/>
    <s v="Aguacatillo"/>
    <n v="37"/>
    <n v="20"/>
    <n v="1075.2126000000001"/>
    <n v="0.1"/>
    <s v="LATIF"/>
    <n v="746.21106208469121"/>
    <n v="3.7310553104234558"/>
    <s v="DEJAR"/>
    <s v="DEJAR"/>
    <x v="0"/>
  </r>
  <r>
    <x v="0"/>
    <n v="20"/>
    <s v="Encino"/>
    <n v="15"/>
    <n v="15"/>
    <n v="176.715"/>
    <n v="0.1"/>
    <s v="LATIF"/>
    <n v="86.748598761993364"/>
    <n v="0.43374299380996684"/>
    <s v="DEJAR"/>
    <s v="DEJAR"/>
    <x v="0"/>
  </r>
  <r>
    <x v="0"/>
    <n v="21"/>
    <s v="Aguacatillo"/>
    <n v="29"/>
    <n v="20"/>
    <n v="660.52139999999997"/>
    <n v="0.1"/>
    <s v="LATIF"/>
    <n v="417.52015350701288"/>
    <n v="2.0876007675350641"/>
    <s v="DEJAR"/>
    <s v="DEJAR"/>
    <x v="0"/>
  </r>
  <r>
    <x v="0"/>
    <n v="22"/>
    <s v="Aguacatillo"/>
    <n v="32"/>
    <n v="20"/>
    <n v="804.24959999999999"/>
    <n v="0.1"/>
    <s v="LATIF"/>
    <n v="527.931063141393"/>
    <n v="2.6396553157069649"/>
    <s v="DEJAR"/>
    <s v="DEJAR"/>
    <x v="0"/>
  </r>
  <r>
    <x v="0"/>
    <n v="23"/>
    <s v="Aguacatillo"/>
    <n v="14"/>
    <n v="5"/>
    <n v="153.9384"/>
    <n v="0.1"/>
    <s v="LATIF"/>
    <n v="73.59440964790268"/>
    <n v="0.36797204823951335"/>
    <s v="DEJAR"/>
    <s v="DEJAR"/>
    <x v="0"/>
  </r>
  <r>
    <x v="0"/>
    <n v="24"/>
    <s v="Aguacatillo"/>
    <n v="54"/>
    <n v="55"/>
    <n v="2290.2264"/>
    <n v="0.1"/>
    <s v="LATIF"/>
    <n v="1837.4479351885566"/>
    <n v="9.1872396759427826"/>
    <s v="DEJAR"/>
    <s v="DEJAR"/>
    <x v="0"/>
  </r>
  <r>
    <x v="0"/>
    <n v="25"/>
    <s v="Aguacatillo"/>
    <n v="22"/>
    <n v="20"/>
    <n v="380.1336"/>
    <n v="0.1"/>
    <s v="LATIF"/>
    <n v="216.13001097424697"/>
    <n v="1.0806500548712348"/>
    <s v="DEJAR"/>
    <s v="DEJAR"/>
    <x v="0"/>
  </r>
  <r>
    <x v="0"/>
    <n v="26"/>
    <s v="Encino"/>
    <n v="21"/>
    <n v="20"/>
    <n v="346.3614"/>
    <n v="0.1"/>
    <s v="LATIF"/>
    <n v="193.44615534703902"/>
    <n v="0.96723077673519509"/>
    <s v="DEJAR"/>
    <s v="DEJAR"/>
    <x v="0"/>
  </r>
  <r>
    <x v="0"/>
    <n v="27"/>
    <s v="Aguacatillo"/>
    <n v="32"/>
    <n v="25"/>
    <n v="804.24959999999999"/>
    <n v="0.1"/>
    <s v="LATIF"/>
    <n v="527.931063141393"/>
    <n v="2.6396553157069649"/>
    <s v="DEJAR"/>
    <s v="DEJAR"/>
    <x v="0"/>
  </r>
  <r>
    <x v="0"/>
    <n v="28"/>
    <s v="Aguacatillo"/>
    <n v="11"/>
    <n v="15"/>
    <n v="95.0334"/>
    <n v="0.1"/>
    <s v="LATIF"/>
    <n v="41.419711592222448"/>
    <n v="0.20709855796111223"/>
    <s v="DEJAR"/>
    <s v="DEJAR"/>
    <x v="0"/>
  </r>
  <r>
    <x v="0"/>
    <n v="29"/>
    <s v="Aguacatillo"/>
    <n v="27"/>
    <n v="25"/>
    <n v="572.5566"/>
    <n v="0.1"/>
    <s v="LATIF"/>
    <n v="352.13325163946445"/>
    <n v="1.7606662581973223"/>
    <s v="DEJAR"/>
    <s v="DEJAR"/>
    <x v="0"/>
  </r>
  <r>
    <x v="0"/>
    <n v="30"/>
    <s v="Aguacatillo"/>
    <n v="80"/>
    <n v="25"/>
    <n v="5026.5599999999995"/>
    <n v="0.1"/>
    <s v="LATIF"/>
    <n v="4688.9025457269008"/>
    <n v="23.444512728634503"/>
    <s v="DEJAR"/>
    <s v="DEJAR"/>
    <x v="0"/>
  </r>
  <r>
    <x v="0"/>
    <n v="31"/>
    <s v="Aguacatillo"/>
    <n v="15"/>
    <n v="25"/>
    <n v="176.715"/>
    <n v="0.1"/>
    <s v="LATIF"/>
    <n v="86.748598761993364"/>
    <n v="0.43374299380996684"/>
    <s v="DEJAR"/>
    <s v="DEJAR"/>
    <x v="0"/>
  </r>
  <r>
    <x v="0"/>
    <n v="32"/>
    <s v="Aguacatillo"/>
    <n v="28"/>
    <n v="25"/>
    <n v="615.75360000000001"/>
    <n v="0.1"/>
    <s v="LATIF"/>
    <n v="384.0191047547313"/>
    <n v="1.9200955237736563"/>
    <s v="DEJAR"/>
    <s v="DEJAR"/>
    <x v="0"/>
  </r>
  <r>
    <x v="0"/>
    <n v="33"/>
    <s v="Aguacatillo"/>
    <n v="11"/>
    <n v="3"/>
    <n v="95.0334"/>
    <n v="0.1"/>
    <s v="LATIF"/>
    <n v="41.419711592222448"/>
    <n v="0.20709855796111223"/>
    <s v="DEJAR"/>
    <s v="DEPURAR"/>
    <x v="1"/>
  </r>
  <r>
    <x v="0"/>
    <n v="34"/>
    <s v="Encino"/>
    <n v="50"/>
    <n v="28"/>
    <n v="1963.5"/>
    <n v="0.1"/>
    <s v="LATIF"/>
    <n v="1529.4989619974792"/>
    <n v="7.6474948099873963"/>
    <s v="DEJAR"/>
    <s v="DEJAR"/>
    <x v="0"/>
  </r>
  <r>
    <x v="0"/>
    <n v="35"/>
    <s v="Aguacatillo"/>
    <n v="31"/>
    <n v="25"/>
    <n v="754.76940000000002"/>
    <n v="0.1"/>
    <s v="LATIF"/>
    <n v="489.45492453923617"/>
    <n v="2.4472746226961806"/>
    <s v="DEJAR"/>
    <s v="DEJAR"/>
    <x v="0"/>
  </r>
  <r>
    <x v="0"/>
    <n v="36"/>
    <s v="Encino"/>
    <n v="14"/>
    <n v="4"/>
    <n v="153.9384"/>
    <n v="0.1"/>
    <s v="LATIF"/>
    <n v="73.59440964790268"/>
    <n v="0.36797204823951335"/>
    <s v="DEJAR"/>
    <s v="DEPURAR"/>
    <x v="1"/>
  </r>
  <r>
    <x v="0"/>
    <n v="37"/>
    <s v="Aguacatillo"/>
    <n v="80"/>
    <n v="30"/>
    <n v="5026.5599999999995"/>
    <n v="0.1"/>
    <s v="LATIF"/>
    <n v="4688.9025457269008"/>
    <n v="23.444512728634503"/>
    <s v="DEJAR"/>
    <s v="DEJAR"/>
    <x v="0"/>
  </r>
  <r>
    <x v="0"/>
    <n v="38"/>
    <s v="Mano de león"/>
    <n v="16"/>
    <n v="15"/>
    <n v="201.0624"/>
    <n v="0.1"/>
    <s v="LATIF"/>
    <n v="101.17406776284028"/>
    <n v="0.5058703388142014"/>
    <s v="DEJAR"/>
    <s v="DEJAR"/>
    <x v="0"/>
  </r>
  <r>
    <x v="0"/>
    <n v="39"/>
    <s v="Aguacatillo"/>
    <n v="60"/>
    <n v="30"/>
    <n v="2827.44"/>
    <n v="0.1"/>
    <s v="LATIF"/>
    <n v="2361.9923046462377"/>
    <n v="11.809961523231189"/>
    <s v="DEJAR"/>
    <s v="DEJAR"/>
    <x v="0"/>
  </r>
  <r>
    <x v="0"/>
    <n v="40"/>
    <s v="Aguacatillo"/>
    <n v="27"/>
    <n v="25"/>
    <n v="572.5566"/>
    <n v="0.1"/>
    <s v="LATIF"/>
    <n v="352.13325163946445"/>
    <n v="1.7606662581973223"/>
    <s v="DEJAR"/>
    <s v="DEJAR"/>
    <x v="0"/>
  </r>
  <r>
    <x v="0"/>
    <n v="41"/>
    <s v="Aguacatillo"/>
    <n v="34"/>
    <n v="25"/>
    <n v="907.92240000000004"/>
    <n v="0.1"/>
    <s v="LATIF"/>
    <n v="610.00375036985031"/>
    <n v="3.0500187518492514"/>
    <s v="DEJAR"/>
    <s v="DEJAR"/>
    <x v="0"/>
  </r>
  <r>
    <x v="0"/>
    <n v="42"/>
    <s v="Aguacatillo"/>
    <n v="11"/>
    <n v="15"/>
    <n v="95.0334"/>
    <n v="0.1"/>
    <s v="LATIF"/>
    <n v="41.419711592222448"/>
    <n v="0.20709855796111223"/>
    <s v="DEJAR"/>
    <s v="DEJAR"/>
    <x v="0"/>
  </r>
  <r>
    <x v="0"/>
    <n v="43"/>
    <s v="Aguacatillo"/>
    <n v="10"/>
    <n v="8"/>
    <n v="78.539999999999992"/>
    <n v="0.1"/>
    <s v="LATIF"/>
    <n v="33.002526735248487"/>
    <n v="0.16501263367624242"/>
    <s v="DEJAR"/>
    <s v="DEJAR"/>
    <x v="0"/>
  </r>
  <r>
    <x v="0"/>
    <n v="44"/>
    <s v="Aguacatillo"/>
    <n v="38"/>
    <n v="25"/>
    <n v="1134.1176"/>
    <n v="0.1"/>
    <s v="LATIF"/>
    <n v="795.18319242881773"/>
    <n v="3.9759159621440885"/>
    <s v="DEJAR"/>
    <s v="DEJAR"/>
    <x v="0"/>
  </r>
  <r>
    <x v="1"/>
    <n v="1"/>
    <s v="Encino"/>
    <n v="70"/>
    <n v="22"/>
    <n v="3848.46"/>
    <n v="0.1"/>
    <s v="LATIF"/>
    <n v="3410.7259140574133"/>
    <n v="17.053629570287065"/>
    <s v="DEJAR"/>
    <s v="DEJAR"/>
    <x v="0"/>
  </r>
  <r>
    <x v="1"/>
    <n v="2"/>
    <s v="Encino"/>
    <n v="28"/>
    <n v="15"/>
    <n v="615.75360000000001"/>
    <n v="0.1"/>
    <s v="LATIF"/>
    <n v="384.0191047547313"/>
    <n v="1.9200955237736563"/>
    <s v="DEJAR"/>
    <s v="DEJAR"/>
    <x v="0"/>
  </r>
  <r>
    <x v="1"/>
    <n v="3"/>
    <s v="Encino"/>
    <n v="54"/>
    <n v="20"/>
    <n v="2290.2264"/>
    <n v="0.1"/>
    <s v="LATIF"/>
    <n v="1837.4479351885566"/>
    <n v="9.1872396759427826"/>
    <s v="DEJAR"/>
    <s v="DEJAR"/>
    <x v="0"/>
  </r>
  <r>
    <x v="1"/>
    <n v="4"/>
    <s v="Aguacatillo"/>
    <n v="28"/>
    <n v="15"/>
    <n v="615.75360000000001"/>
    <n v="0.1"/>
    <s v="LATIF"/>
    <n v="384.0191047547313"/>
    <n v="1.9200955237736563"/>
    <s v="DEJAR"/>
    <s v="DEJAR"/>
    <x v="0"/>
  </r>
  <r>
    <x v="1"/>
    <n v="5"/>
    <s v="Aguacatillo"/>
    <n v="17"/>
    <n v="12"/>
    <n v="226.98060000000001"/>
    <n v="0.1"/>
    <s v="LATIF"/>
    <n v="116.90268878718483"/>
    <n v="0.58451344393592408"/>
    <s v="DEJAR"/>
    <s v="DEJAR"/>
    <x v="0"/>
  </r>
  <r>
    <x v="1"/>
    <n v="6"/>
    <s v="Aguacatillo"/>
    <n v="43"/>
    <n v="18"/>
    <n v="1452.2046"/>
    <n v="0.1"/>
    <s v="LATIF"/>
    <n v="1067.6418523356226"/>
    <n v="5.3382092616781129"/>
    <s v="DEJAR"/>
    <s v="DEJAR"/>
    <x v="0"/>
  </r>
  <r>
    <x v="1"/>
    <n v="7"/>
    <s v="Aguacatillo"/>
    <n v="40"/>
    <n v="20"/>
    <n v="1256.6399999999999"/>
    <n v="0.1"/>
    <s v="LATIF"/>
    <n v="898.59335245759792"/>
    <n v="4.4929667622879892"/>
    <s v="DEJAR"/>
    <s v="DEJAR"/>
    <x v="0"/>
  </r>
  <r>
    <x v="1"/>
    <n v="8"/>
    <s v="Aguacatillo"/>
    <n v="18"/>
    <n v="16"/>
    <n v="254.46959999999999"/>
    <n v="0.1"/>
    <s v="LATIF"/>
    <n v="133.96512701589552"/>
    <n v="0.66982563507947757"/>
    <s v="DEJAR"/>
    <s v="DEJAR"/>
    <x v="0"/>
  </r>
  <r>
    <x v="1"/>
    <n v="9"/>
    <s v="Aguacatillo"/>
    <n v="24"/>
    <n v="16"/>
    <n v="452.3904"/>
    <n v="0.1"/>
    <s v="LATIF"/>
    <n v="265.94050449183845"/>
    <n v="1.3297025224591923"/>
    <s v="DEJAR"/>
    <s v="DEJAR"/>
    <x v="0"/>
  </r>
  <r>
    <x v="1"/>
    <n v="10"/>
    <s v="Aguacatillo"/>
    <n v="44"/>
    <n v="18"/>
    <n v="1520.5344"/>
    <n v="0.1"/>
    <s v="LATIF"/>
    <n v="1127.7766031692836"/>
    <n v="5.6388830158464174"/>
    <s v="DEJAR"/>
    <s v="DEJAR"/>
    <x v="0"/>
  </r>
  <r>
    <x v="1"/>
    <n v="11"/>
    <s v="Aguacatillo"/>
    <n v="32"/>
    <n v="16"/>
    <n v="804.24959999999999"/>
    <n v="0.1"/>
    <s v="LATIF"/>
    <n v="527.931063141393"/>
    <n v="2.6396553157069649"/>
    <s v="DEJAR"/>
    <s v="DEJAR"/>
    <x v="0"/>
  </r>
  <r>
    <x v="1"/>
    <n v="12"/>
    <s v="Encino"/>
    <n v="15"/>
    <n v="12"/>
    <n v="176.715"/>
    <n v="0.1"/>
    <s v="LATIF"/>
    <n v="86.748598761993364"/>
    <n v="0.43374299380996684"/>
    <s v="DEJAR"/>
    <s v="DEJAR"/>
    <x v="0"/>
  </r>
  <r>
    <x v="1"/>
    <n v="13"/>
    <s v="Encino"/>
    <n v="21"/>
    <n v="15"/>
    <n v="346.3614"/>
    <n v="0.1"/>
    <s v="LATIF"/>
    <n v="193.44615534703902"/>
    <n v="0.96723077673519509"/>
    <s v="DEJAR"/>
    <s v="DEJAR"/>
    <x v="0"/>
  </r>
  <r>
    <x v="1"/>
    <n v="14"/>
    <s v="Mano de león"/>
    <n v="26"/>
    <n v="12"/>
    <n v="530.93039999999996"/>
    <n v="0.1"/>
    <s v="LATIF"/>
    <n v="321.84021980583157"/>
    <n v="1.6092010990291576"/>
    <s v="DEJAR"/>
    <s v="DEJAR"/>
    <x v="0"/>
  </r>
  <r>
    <x v="1"/>
    <n v="15"/>
    <s v="Mano de león"/>
    <n v="29"/>
    <n v="15"/>
    <n v="660.52139999999997"/>
    <n v="0.1"/>
    <s v="LATIF"/>
    <n v="417.52015350701288"/>
    <n v="2.0876007675350641"/>
    <s v="DEJAR"/>
    <s v="DEJAR"/>
    <x v="0"/>
  </r>
  <r>
    <x v="1"/>
    <n v="16"/>
    <s v="Aguacatillo"/>
    <n v="50"/>
    <n v="24"/>
    <n v="1963.5"/>
    <n v="0.1"/>
    <s v="LATIF"/>
    <n v="1529.4989619974792"/>
    <n v="7.6474948099873963"/>
    <s v="DEJAR"/>
    <s v="DEJAR"/>
    <x v="0"/>
  </r>
  <r>
    <x v="1"/>
    <n v="17"/>
    <s v="Aguacatillo"/>
    <n v="26"/>
    <n v="20"/>
    <n v="530.93039999999996"/>
    <n v="0.1"/>
    <s v="LATIF"/>
    <n v="321.84021980583157"/>
    <n v="1.6092010990291576"/>
    <s v="DEJAR"/>
    <s v="DEJAR"/>
    <x v="0"/>
  </r>
  <r>
    <x v="1"/>
    <n v="18"/>
    <s v="Aguacatillo"/>
    <n v="32"/>
    <n v="20"/>
    <n v="804.24959999999999"/>
    <n v="0.1"/>
    <s v="LATIF"/>
    <n v="527.931063141393"/>
    <n v="2.6396553157069649"/>
    <s v="DEJAR"/>
    <s v="DEJAR"/>
    <x v="0"/>
  </r>
  <r>
    <x v="1"/>
    <n v="19"/>
    <s v="Encino"/>
    <n v="76"/>
    <n v="25"/>
    <n v="4536.4704000000002"/>
    <n v="0.1"/>
    <s v="LATIF"/>
    <n v="4149.3034475510067"/>
    <n v="20.746517237755032"/>
    <s v="DEJAR"/>
    <s v="DEJAR"/>
    <x v="0"/>
  </r>
  <r>
    <x v="1"/>
    <n v="20"/>
    <s v="Mano de león"/>
    <n v="28"/>
    <n v="16"/>
    <n v="615.75360000000001"/>
    <n v="0.1"/>
    <s v="LATIF"/>
    <n v="384.0191047547313"/>
    <n v="1.9200955237736563"/>
    <s v="DEJAR"/>
    <s v="DEJAR"/>
    <x v="0"/>
  </r>
  <r>
    <x v="1"/>
    <n v="21"/>
    <s v="Encino"/>
    <n v="50"/>
    <n v="20"/>
    <n v="1963.5"/>
    <n v="0.1"/>
    <s v="LATIF"/>
    <n v="1529.4989619974792"/>
    <n v="7.6474948099873963"/>
    <s v="DEJAR"/>
    <s v="DEJAR"/>
    <x v="0"/>
  </r>
  <r>
    <x v="1"/>
    <n v="22"/>
    <s v="Encino"/>
    <n v="22"/>
    <n v="16"/>
    <n v="380.1336"/>
    <n v="0.1"/>
    <s v="LATIF"/>
    <n v="216.13001097424697"/>
    <n v="1.0806500548712348"/>
    <s v="DEJAR"/>
    <s v="DEJAR"/>
    <x v="0"/>
  </r>
  <r>
    <x v="1"/>
    <n v="23"/>
    <s v="Aguacatillo"/>
    <n v="43"/>
    <n v="16"/>
    <n v="1452.2046"/>
    <n v="0.1"/>
    <s v="LATIF"/>
    <n v="1067.6418523356226"/>
    <n v="5.3382092616781129"/>
    <s v="DEJAR"/>
    <s v="DEJAR"/>
    <x v="0"/>
  </r>
  <r>
    <x v="2"/>
    <n v="1"/>
    <s v="Aguacatillo"/>
    <n v="36"/>
    <n v="20"/>
    <n v="1017.8783999999999"/>
    <n v="0.1"/>
    <s v="LATIF"/>
    <n v="699.03635875505904"/>
    <n v="3.4951817937752954"/>
    <s v="DEJAR"/>
    <s v="DEJAR"/>
    <x v="0"/>
  </r>
  <r>
    <x v="2"/>
    <n v="2"/>
    <s v="Aguacatillo"/>
    <n v="90"/>
    <n v="25"/>
    <n v="6361.74"/>
    <n v="0.1"/>
    <s v="LATIF"/>
    <n v="6208.6010673791552"/>
    <n v="31.043005336895774"/>
    <s v="DEJAR"/>
    <s v="DEJAR"/>
    <x v="0"/>
  </r>
  <r>
    <x v="2"/>
    <n v="3"/>
    <s v="Aguacatillo"/>
    <n v="60"/>
    <n v="25"/>
    <n v="2827.44"/>
    <n v="0.1"/>
    <s v="LATIF"/>
    <n v="2361.9923046462377"/>
    <n v="11.809961523231189"/>
    <s v="DEJAR"/>
    <s v="DEJAR"/>
    <x v="0"/>
  </r>
  <r>
    <x v="2"/>
    <n v="4"/>
    <s v="Encino"/>
    <n v="21"/>
    <n v="25"/>
    <n v="346.3614"/>
    <n v="0.1"/>
    <s v="LATIF"/>
    <n v="193.44615534703902"/>
    <n v="0.96723077673519509"/>
    <s v="DEJAR"/>
    <s v="DEJAR"/>
    <x v="0"/>
  </r>
  <r>
    <x v="2"/>
    <n v="5"/>
    <s v="Aguacatillo"/>
    <n v="70"/>
    <n v="25"/>
    <n v="3848.46"/>
    <n v="0.1"/>
    <s v="LATIF"/>
    <n v="3410.7259140574133"/>
    <n v="17.053629570287065"/>
    <s v="DEJAR"/>
    <s v="DEJAR"/>
    <x v="0"/>
  </r>
  <r>
    <x v="2"/>
    <n v="6"/>
    <s v="Aguacatillo"/>
    <n v="28"/>
    <n v="15"/>
    <n v="615.75360000000001"/>
    <n v="0.1"/>
    <s v="LATIF"/>
    <n v="384.0191047547313"/>
    <n v="1.9200955237736563"/>
    <s v="DEJAR"/>
    <s v="DEJAR"/>
    <x v="0"/>
  </r>
  <r>
    <x v="2"/>
    <n v="7"/>
    <s v="Mano de león"/>
    <n v="10"/>
    <n v="5"/>
    <n v="78.539999999999992"/>
    <n v="0.1"/>
    <s v="LATIF"/>
    <n v="33.002526735248487"/>
    <n v="0.16501263367624242"/>
    <s v="DEJAR"/>
    <s v="DEJAR"/>
    <x v="0"/>
  </r>
  <r>
    <x v="2"/>
    <n v="8"/>
    <s v="Encino"/>
    <n v="18"/>
    <n v="20"/>
    <n v="254.46959999999999"/>
    <n v="0.1"/>
    <s v="LATIF"/>
    <n v="133.96512701589552"/>
    <n v="0.66982563507947757"/>
    <s v="DEJAR"/>
    <s v="DEJAR"/>
    <x v="0"/>
  </r>
  <r>
    <x v="2"/>
    <n v="9"/>
    <s v="Desconocido"/>
    <n v="23"/>
    <n v="20"/>
    <n v="415.47660000000002"/>
    <n v="0.1"/>
    <s v="LATIF"/>
    <n v="240.28635306200815"/>
    <n v="1.2014317653100408"/>
    <s v="DEJAR"/>
    <s v="DEJAR"/>
    <x v="0"/>
  </r>
  <r>
    <x v="2"/>
    <n v="10"/>
    <s v="Aguacatillo"/>
    <n v="30"/>
    <n v="20"/>
    <n v="706.86"/>
    <n v="0.1"/>
    <s v="LATIF"/>
    <n v="452.65828470787153"/>
    <n v="2.2632914235393575"/>
    <s v="DEJAR"/>
    <s v="DEJAR"/>
    <x v="0"/>
  </r>
  <r>
    <x v="2"/>
    <n v="11"/>
    <s v="Aguacatillo"/>
    <n v="35"/>
    <n v="20"/>
    <n v="962.11500000000001"/>
    <n v="0.1"/>
    <s v="LATIF"/>
    <n v="653.64029291244719"/>
    <n v="3.2682014645622357"/>
    <s v="DEJAR"/>
    <s v="DEJAR"/>
    <x v="0"/>
  </r>
  <r>
    <x v="2"/>
    <n v="12"/>
    <s v="Encino"/>
    <n v="30"/>
    <n v="10"/>
    <n v="706.86"/>
    <n v="0.1"/>
    <s v="LATIF"/>
    <n v="452.65828470787153"/>
    <n v="2.2632914235393575"/>
    <s v="DEJAR"/>
    <s v="DEJAR"/>
    <x v="0"/>
  </r>
  <r>
    <x v="2"/>
    <n v="13"/>
    <s v="Encino"/>
    <n v="19"/>
    <n v="10"/>
    <n v="283.52940000000001"/>
    <n v="0.1"/>
    <s v="LATIF"/>
    <n v="152.39095368994771"/>
    <n v="0.76195476844973853"/>
    <s v="DEJAR"/>
    <s v="DEJAR"/>
    <x v="0"/>
  </r>
  <r>
    <x v="2"/>
    <n v="14"/>
    <s v="Encino"/>
    <n v="23"/>
    <n v="10"/>
    <n v="415.47660000000002"/>
    <n v="0.1"/>
    <s v="LATIF"/>
    <n v="240.28635306200815"/>
    <n v="1.2014317653100408"/>
    <s v="DEJAR"/>
    <s v="DEJAR"/>
    <x v="0"/>
  </r>
  <r>
    <x v="2"/>
    <n v="15"/>
    <s v="Aguacatillo"/>
    <n v="25"/>
    <n v="30"/>
    <n v="490.875"/>
    <n v="0.1"/>
    <s v="LATIF"/>
    <n v="293.11711779854511"/>
    <n v="1.4655855889927254"/>
    <s v="DEJAR"/>
    <s v="DEJAR"/>
    <x v="0"/>
  </r>
  <r>
    <x v="3"/>
    <n v="1"/>
    <s v="Encino"/>
    <n v="22"/>
    <n v="15"/>
    <n v="380.1336"/>
    <n v="0.1"/>
    <s v="LATIF"/>
    <n v="216.13001097424697"/>
    <n v="1.0806500548712348"/>
    <s v="DEJAR"/>
    <s v="DEJAR"/>
    <x v="0"/>
  </r>
  <r>
    <x v="3"/>
    <n v="2"/>
    <s v="Aguacatillo"/>
    <n v="48"/>
    <n v="25"/>
    <n v="1809.5616"/>
    <n v="0.1"/>
    <s v="LATIF"/>
    <n v="1387.6901104524011"/>
    <n v="6.9384505522620055"/>
    <s v="DEJAR"/>
    <s v="DEJAR"/>
    <x v="0"/>
  </r>
  <r>
    <x v="3"/>
    <n v="3"/>
    <s v="Encino"/>
    <n v="21"/>
    <n v="15"/>
    <n v="346.3614"/>
    <n v="0.1"/>
    <s v="LATIF"/>
    <n v="193.44615534703902"/>
    <n v="0.96723077673519509"/>
    <s v="DEJAR"/>
    <s v="DEJAR"/>
    <x v="0"/>
  </r>
  <r>
    <x v="3"/>
    <n v="4"/>
    <s v="Aguacatillo"/>
    <n v="20"/>
    <n v="30"/>
    <n v="314.15999999999997"/>
    <n v="0.1"/>
    <s v="LATIF"/>
    <n v="172.20874292148596"/>
    <n v="0.86104371460742979"/>
    <s v="DEJAR"/>
    <s v="DEJAR"/>
    <x v="0"/>
  </r>
  <r>
    <x v="3"/>
    <n v="5"/>
    <s v="Encino"/>
    <n v="16"/>
    <n v="16"/>
    <n v="201.0624"/>
    <n v="0.1"/>
    <s v="LATIF"/>
    <n v="101.17406776284028"/>
    <n v="0.5058703388142014"/>
    <s v="DEJAR"/>
    <s v="DEJAR"/>
    <x v="0"/>
  </r>
  <r>
    <x v="3"/>
    <n v="6"/>
    <s v="Encino"/>
    <n v="22"/>
    <n v="20"/>
    <n v="380.1336"/>
    <n v="0.1"/>
    <s v="LATIF"/>
    <n v="216.13001097424697"/>
    <n v="1.0806500548712348"/>
    <s v="DEJAR"/>
    <s v="DEJAR"/>
    <x v="0"/>
  </r>
  <r>
    <x v="3"/>
    <n v="7"/>
    <s v="Encino"/>
    <n v="27"/>
    <n v="20"/>
    <n v="572.5566"/>
    <n v="0.1"/>
    <s v="LATIF"/>
    <n v="352.13325163946445"/>
    <n v="1.7606662581973223"/>
    <s v="DEJAR"/>
    <s v="DEJAR"/>
    <x v="0"/>
  </r>
  <r>
    <x v="3"/>
    <n v="8"/>
    <s v="Mano de león"/>
    <n v="42"/>
    <n v="15"/>
    <n v="1385.4456"/>
    <n v="0.1"/>
    <s v="LATIF"/>
    <n v="1009.4111733489757"/>
    <n v="5.0470558667448779"/>
    <s v="DEJAR"/>
    <s v="DEJAR"/>
    <x v="0"/>
  </r>
  <r>
    <x v="3"/>
    <n v="9"/>
    <s v="Aguacatillo"/>
    <n v="16"/>
    <n v="10"/>
    <n v="201.0624"/>
    <n v="0.1"/>
    <s v="LATIF"/>
    <n v="101.17406776284028"/>
    <n v="0.5058703388142014"/>
    <s v="DEJAR"/>
    <s v="DEJAR"/>
    <x v="0"/>
  </r>
  <r>
    <x v="3"/>
    <n v="10"/>
    <s v="Mano de león"/>
    <n v="17"/>
    <n v="15"/>
    <n v="226.98060000000001"/>
    <n v="0.1"/>
    <s v="LATIF"/>
    <n v="116.90268878718483"/>
    <n v="0.58451344393592408"/>
    <s v="DEJAR"/>
    <s v="DEJAR"/>
    <x v="0"/>
  </r>
  <r>
    <x v="3"/>
    <n v="11"/>
    <s v="Encino"/>
    <n v="26"/>
    <n v="25"/>
    <n v="530.93039999999996"/>
    <n v="0.1"/>
    <s v="LATIF"/>
    <n v="321.84021980583157"/>
    <n v="1.6092010990291576"/>
    <s v="DEJAR"/>
    <s v="DEJAR"/>
    <x v="0"/>
  </r>
  <r>
    <x v="3"/>
    <n v="12"/>
    <s v="Mano de león"/>
    <n v="11"/>
    <n v="12"/>
    <n v="95.0334"/>
    <n v="0.1"/>
    <s v="LATIF"/>
    <n v="41.419711592222448"/>
    <n v="0.20709855796111223"/>
    <s v="DEJAR"/>
    <s v="DEJAR"/>
    <x v="0"/>
  </r>
  <r>
    <x v="3"/>
    <n v="13"/>
    <s v="Encino"/>
    <n v="73"/>
    <n v="30"/>
    <n v="4185.3966"/>
    <n v="0.1"/>
    <s v="LATIF"/>
    <n v="3769.518350678316"/>
    <n v="18.84759175339158"/>
    <s v="DEJAR"/>
    <s v="DEJAR"/>
    <x v="0"/>
  </r>
  <r>
    <x v="3"/>
    <n v="14"/>
    <s v="Encino"/>
    <n v="25"/>
    <n v="15"/>
    <n v="490.875"/>
    <n v="0.1"/>
    <s v="LATIF"/>
    <n v="293.11711779854511"/>
    <n v="1.4655855889927254"/>
    <s v="DEJAR"/>
    <s v="DEJAR"/>
    <x v="0"/>
  </r>
  <r>
    <x v="3"/>
    <n v="15"/>
    <s v="Encino"/>
    <n v="11"/>
    <n v="16"/>
    <n v="95.0334"/>
    <n v="0.1"/>
    <s v="LATIF"/>
    <n v="41.419711592222448"/>
    <n v="0.20709855796111223"/>
    <s v="DEJAR"/>
    <s v="DEJAR"/>
    <x v="0"/>
  </r>
  <r>
    <x v="3"/>
    <n v="16"/>
    <s v="Encino"/>
    <n v="17"/>
    <n v="30"/>
    <n v="226.98060000000001"/>
    <n v="0.1"/>
    <s v="LATIF"/>
    <n v="116.90268878718483"/>
    <n v="0.58451344393592408"/>
    <s v="DEJAR"/>
    <s v="DEJAR"/>
    <x v="0"/>
  </r>
  <r>
    <x v="3"/>
    <n v="17"/>
    <s v="Encino"/>
    <n v="18"/>
    <n v="15"/>
    <n v="254.46959999999999"/>
    <n v="0.1"/>
    <s v="LATIF"/>
    <n v="133.96512701589552"/>
    <n v="0.66982563507947757"/>
    <s v="DEJAR"/>
    <s v="DEJAR"/>
    <x v="0"/>
  </r>
  <r>
    <x v="3"/>
    <n v="18"/>
    <s v="Aguacatillo"/>
    <n v="50"/>
    <n v="25"/>
    <n v="1963.5"/>
    <n v="0.1"/>
    <s v="LATIF"/>
    <n v="1529.4989619974792"/>
    <n v="7.6474948099873963"/>
    <s v="DEJAR"/>
    <s v="DEJAR"/>
    <x v="0"/>
  </r>
  <r>
    <x v="3"/>
    <n v="19"/>
    <s v="Encino"/>
    <n v="30"/>
    <n v="30"/>
    <n v="706.86"/>
    <n v="0.1"/>
    <s v="LATIF"/>
    <n v="452.65828470787153"/>
    <n v="2.2632914235393575"/>
    <s v="DEJAR"/>
    <s v="DEJAR"/>
    <x v="0"/>
  </r>
  <r>
    <x v="3"/>
    <n v="20"/>
    <s v="Mano de león"/>
    <n v="12"/>
    <n v="10"/>
    <n v="113.0976"/>
    <n v="0.1"/>
    <s v="LATIF"/>
    <n v="50.965522775338236"/>
    <n v="0.25482761387669117"/>
    <s v="DEJAR"/>
    <s v="DEJAR"/>
    <x v="0"/>
  </r>
  <r>
    <x v="3"/>
    <n v="21"/>
    <s v="Encino"/>
    <n v="14"/>
    <n v="8"/>
    <n v="153.9384"/>
    <n v="0.1"/>
    <s v="LATIF"/>
    <n v="73.59440964790268"/>
    <n v="0.36797204823951335"/>
    <s v="DEJAR"/>
    <s v="DEJAR"/>
    <x v="0"/>
  </r>
  <r>
    <x v="3"/>
    <n v="22"/>
    <s v="Mano de león"/>
    <n v="14"/>
    <n v="12"/>
    <n v="153.9384"/>
    <n v="0.1"/>
    <s v="LATIF"/>
    <n v="73.59440964790268"/>
    <n v="0.36797204823951335"/>
    <s v="DEJAR"/>
    <s v="DEJAR"/>
    <x v="0"/>
  </r>
  <r>
    <x v="3"/>
    <n v="23"/>
    <s v="Encino"/>
    <n v="24"/>
    <n v="25"/>
    <n v="452.3904"/>
    <n v="0.1"/>
    <s v="LATIF"/>
    <n v="265.94050449183845"/>
    <n v="1.3297025224591923"/>
    <s v="DEJAR"/>
    <s v="DEJAR"/>
    <x v="0"/>
  </r>
  <r>
    <x v="3"/>
    <n v="24"/>
    <s v="Encino"/>
    <n v="12"/>
    <n v="10"/>
    <n v="113.0976"/>
    <n v="0.1"/>
    <s v="LATIF"/>
    <n v="50.965522775338236"/>
    <n v="0.25482761387669117"/>
    <s v="DEJAR"/>
    <s v="DEJAR"/>
    <x v="0"/>
  </r>
  <r>
    <x v="3"/>
    <n v="25"/>
    <s v="Encino"/>
    <n v="27"/>
    <n v="10"/>
    <n v="572.5566"/>
    <n v="0.1"/>
    <s v="LATIF"/>
    <n v="352.13325163946445"/>
    <n v="1.7606662581973223"/>
    <s v="DEJAR"/>
    <s v="DEJAR"/>
    <x v="0"/>
  </r>
  <r>
    <x v="3"/>
    <n v="26"/>
    <s v="Encino"/>
    <n v="14"/>
    <n v="8"/>
    <n v="153.9384"/>
    <n v="0.1"/>
    <s v="LATIF"/>
    <n v="73.59440964790268"/>
    <n v="0.36797204823951335"/>
    <s v="DEJAR"/>
    <s v="DEJAR"/>
    <x v="0"/>
  </r>
  <r>
    <x v="3"/>
    <n v="27"/>
    <s v="Aguacatillo"/>
    <n v="24"/>
    <n v="15"/>
    <n v="452.3904"/>
    <n v="0.1"/>
    <s v="LATIF"/>
    <n v="265.94050449183845"/>
    <n v="1.3297025224591923"/>
    <s v="DEJAR"/>
    <s v="DEJAR"/>
    <x v="0"/>
  </r>
  <r>
    <x v="3"/>
    <n v="28"/>
    <s v="Aguacatillo"/>
    <n v="60"/>
    <n v="20"/>
    <n v="2827.44"/>
    <n v="0.1"/>
    <s v="LATIF"/>
    <n v="2361.9923046462377"/>
    <n v="11.809961523231189"/>
    <s v="DEJAR"/>
    <s v="DEJAR"/>
    <x v="0"/>
  </r>
  <r>
    <x v="3"/>
    <n v="29"/>
    <s v="Aguacatillo"/>
    <n v="50"/>
    <n v="15"/>
    <n v="1963.5"/>
    <n v="0.1"/>
    <s v="LATIF"/>
    <n v="1529.4989619974792"/>
    <n v="7.6474948099873963"/>
    <s v="DEJAR"/>
    <s v="DEJAR"/>
    <x v="0"/>
  </r>
  <r>
    <x v="3"/>
    <n v="30"/>
    <s v="Encino"/>
    <n v="14"/>
    <n v="8"/>
    <n v="153.9384"/>
    <n v="0.1"/>
    <s v="LATIF"/>
    <n v="73.59440964790268"/>
    <n v="0.36797204823951335"/>
    <s v="DEJAR"/>
    <s v="DEJAR"/>
    <x v="0"/>
  </r>
  <r>
    <x v="3"/>
    <n v="31"/>
    <s v="Encino"/>
    <n v="18"/>
    <n v="8"/>
    <n v="254.46959999999999"/>
    <n v="0.1"/>
    <s v="LATIF"/>
    <n v="133.96512701589552"/>
    <n v="0.66982563507947757"/>
    <s v="DEJAR"/>
    <s v="DEJAR"/>
    <x v="0"/>
  </r>
  <r>
    <x v="3"/>
    <n v="32"/>
    <s v="Aguacatillo"/>
    <n v="40"/>
    <n v="20"/>
    <n v="1256.6399999999999"/>
    <n v="0.1"/>
    <s v="LATIF"/>
    <n v="898.59335245759792"/>
    <n v="4.4929667622879892"/>
    <s v="DEJAR"/>
    <s v="DEJAR"/>
    <x v="0"/>
  </r>
  <r>
    <x v="3"/>
    <n v="33"/>
    <s v="Encino"/>
    <n v="16"/>
    <n v="10"/>
    <n v="201.0624"/>
    <n v="0.1"/>
    <s v="LATIF"/>
    <n v="101.17406776284028"/>
    <n v="0.5058703388142014"/>
    <s v="DEJAR"/>
    <s v="DEJAR"/>
    <x v="0"/>
  </r>
  <r>
    <x v="3"/>
    <n v="34"/>
    <s v="Encino"/>
    <n v="15"/>
    <n v="8"/>
    <n v="176.715"/>
    <n v="0.1"/>
    <s v="LATIF"/>
    <n v="86.748598761993364"/>
    <n v="0.43374299380996684"/>
    <s v="DEJAR"/>
    <s v="DEJAR"/>
    <x v="0"/>
  </r>
  <r>
    <x v="3"/>
    <n v="35"/>
    <s v="Encino"/>
    <n v="64"/>
    <n v="30"/>
    <n v="3216.9983999999999"/>
    <n v="0.1"/>
    <s v="LATIF"/>
    <n v="2754.7692169788165"/>
    <n v="13.773846084894084"/>
    <s v="DEJAR"/>
    <s v="DEJAR"/>
    <x v="0"/>
  </r>
  <r>
    <x v="3"/>
    <n v="36"/>
    <s v="Encino"/>
    <n v="18"/>
    <n v="12"/>
    <n v="254.46959999999999"/>
    <n v="0.1"/>
    <s v="LATIF"/>
    <n v="133.96512701589552"/>
    <n v="0.66982563507947757"/>
    <s v="DEJAR"/>
    <s v="DEJAR"/>
    <x v="0"/>
  </r>
  <r>
    <x v="3"/>
    <n v="37"/>
    <s v="Encino"/>
    <n v="14"/>
    <n v="15"/>
    <n v="153.9384"/>
    <n v="0.1"/>
    <s v="LATIF"/>
    <n v="73.59440964790268"/>
    <n v="0.36797204823951335"/>
    <s v="DEJAR"/>
    <s v="DEJAR"/>
    <x v="0"/>
  </r>
  <r>
    <x v="3"/>
    <n v="38"/>
    <s v="Aguacatillo"/>
    <n v="11"/>
    <n v="5"/>
    <n v="95.0334"/>
    <n v="0.1"/>
    <s v="LATIF"/>
    <n v="41.419711592222448"/>
    <n v="0.20709855796111223"/>
    <s v="DEJAR"/>
    <s v="DEJAR"/>
    <x v="0"/>
  </r>
  <r>
    <x v="3"/>
    <n v="39"/>
    <s v="Encino"/>
    <n v="22"/>
    <n v="15"/>
    <n v="380.1336"/>
    <n v="0.1"/>
    <s v="LATIF"/>
    <n v="216.13001097424697"/>
    <n v="1.0806500548712348"/>
    <s v="DEJAR"/>
    <s v="DEJAR"/>
    <x v="0"/>
  </r>
  <r>
    <x v="3"/>
    <n v="40"/>
    <s v="Encino"/>
    <n v="32"/>
    <n v="15"/>
    <n v="804.24959999999999"/>
    <n v="0.1"/>
    <s v="LATIF"/>
    <n v="527.931063141393"/>
    <n v="2.6396553157069649"/>
    <s v="DEJAR"/>
    <s v="DEJAR"/>
    <x v="0"/>
  </r>
  <r>
    <x v="3"/>
    <n v="41"/>
    <s v="Aguacatillo"/>
    <n v="16"/>
    <n v="15"/>
    <n v="201.0624"/>
    <n v="0.1"/>
    <s v="LATIF"/>
    <n v="101.17406776284028"/>
    <n v="0.5058703388142014"/>
    <s v="DEJAR"/>
    <s v="DEJAR"/>
    <x v="0"/>
  </r>
  <r>
    <x v="3"/>
    <n v="42"/>
    <s v="Encino"/>
    <n v="24"/>
    <n v="15"/>
    <n v="452.3904"/>
    <n v="0.1"/>
    <s v="LATIF"/>
    <n v="265.94050449183845"/>
    <n v="1.3297025224591923"/>
    <s v="DEJAR"/>
    <s v="DEJAR"/>
    <x v="0"/>
  </r>
  <r>
    <x v="3"/>
    <n v="43"/>
    <s v="Encino"/>
    <n v="56"/>
    <n v="30"/>
    <n v="2463.0144"/>
    <n v="0.1"/>
    <s v="LATIF"/>
    <n v="2003.8298224303778"/>
    <n v="10.019149112151888"/>
    <s v="DEJAR"/>
    <s v="DEJAR"/>
    <x v="0"/>
  </r>
  <r>
    <x v="3"/>
    <n v="44"/>
    <s v="Encino"/>
    <n v="26"/>
    <n v="12"/>
    <n v="530.93039999999996"/>
    <n v="0.1"/>
    <s v="LATIF"/>
    <n v="321.84021980583157"/>
    <n v="1.6092010990291576"/>
    <s v="DEJAR"/>
    <s v="DEJAR"/>
    <x v="0"/>
  </r>
  <r>
    <x v="3"/>
    <n v="45"/>
    <s v="Aguacatillo"/>
    <n v="88"/>
    <n v="30"/>
    <n v="6082.1376"/>
    <n v="0.1"/>
    <s v="LATIF"/>
    <n v="5884.7915702350219"/>
    <n v="29.423957851175107"/>
    <s v="DEJAR"/>
    <s v="DEJAR"/>
    <x v="0"/>
  </r>
  <r>
    <x v="3"/>
    <n v="46"/>
    <s v="Aguacatillo"/>
    <n v="44"/>
    <n v="12"/>
    <n v="1520.5344"/>
    <n v="0.1"/>
    <s v="LATIF"/>
    <n v="1127.7766031692836"/>
    <n v="5.6388830158464174"/>
    <s v="DEJAR"/>
    <s v="DEJAR"/>
    <x v="0"/>
  </r>
  <r>
    <x v="3"/>
    <n v="47"/>
    <s v="Mano de león"/>
    <n v="13"/>
    <n v="12"/>
    <n v="132.73259999999999"/>
    <n v="0.1"/>
    <s v="LATIF"/>
    <n v="61.678288096341362"/>
    <n v="0.3083914404817068"/>
    <s v="DEJAR"/>
    <s v="DEJAR"/>
    <x v="0"/>
  </r>
  <r>
    <x v="4"/>
    <n v="1"/>
    <s v="Encino"/>
    <n v="23"/>
    <n v="15"/>
    <n v="415.47660000000002"/>
    <n v="0.1"/>
    <s v="LATIF"/>
    <n v="240.28635306200815"/>
    <n v="1.2014317653100408"/>
    <s v="DEJAR"/>
    <s v="DEJAR"/>
    <x v="0"/>
  </r>
  <r>
    <x v="4"/>
    <n v="2"/>
    <s v="Encino"/>
    <n v="16"/>
    <n v="15"/>
    <n v="201.0624"/>
    <n v="0.1"/>
    <s v="LATIF"/>
    <n v="101.17406776284028"/>
    <n v="0.5058703388142014"/>
    <s v="DEJAR"/>
    <s v="DEJAR"/>
    <x v="0"/>
  </r>
  <r>
    <x v="4"/>
    <n v="3"/>
    <s v="Aguacatillo"/>
    <n v="40"/>
    <n v="20"/>
    <n v="1256.6399999999999"/>
    <n v="0.1"/>
    <s v="LATIF"/>
    <n v="898.59335245759792"/>
    <n v="4.4929667622879892"/>
    <s v="DEJAR"/>
    <s v="DEJAR"/>
    <x v="0"/>
  </r>
  <r>
    <x v="4"/>
    <n v="4"/>
    <s v="Aguacatillo"/>
    <n v="16"/>
    <n v="15"/>
    <n v="201.0624"/>
    <n v="0.1"/>
    <s v="LATIF"/>
    <n v="101.17406776284028"/>
    <n v="0.5058703388142014"/>
    <s v="DEJAR"/>
    <s v="DEJAR"/>
    <x v="0"/>
  </r>
  <r>
    <x v="4"/>
    <n v="5"/>
    <s v="Aguacatillo"/>
    <n v="16"/>
    <n v="10"/>
    <n v="201.0624"/>
    <n v="0.1"/>
    <s v="LATIF"/>
    <n v="101.17406776284028"/>
    <n v="0.5058703388142014"/>
    <s v="DEJAR"/>
    <s v="DEJAR"/>
    <x v="0"/>
  </r>
  <r>
    <x v="4"/>
    <n v="6"/>
    <s v="Aguacatillo"/>
    <n v="20"/>
    <n v="25"/>
    <n v="314.15999999999997"/>
    <n v="0.1"/>
    <s v="LATIF"/>
    <n v="172.20874292148596"/>
    <n v="0.86104371460742979"/>
    <s v="DEJAR"/>
    <s v="DEJAR"/>
    <x v="0"/>
  </r>
  <r>
    <x v="4"/>
    <n v="7"/>
    <s v="Aguacatillo"/>
    <n v="18"/>
    <n v="10"/>
    <n v="254.46959999999999"/>
    <n v="0.1"/>
    <s v="LATIF"/>
    <n v="133.96512701589552"/>
    <n v="0.66982563507947757"/>
    <s v="DEJAR"/>
    <s v="DEJAR"/>
    <x v="0"/>
  </r>
  <r>
    <x v="4"/>
    <n v="8"/>
    <s v="Encino"/>
    <n v="26"/>
    <n v="20"/>
    <n v="530.93039999999996"/>
    <n v="0.1"/>
    <s v="LATIF"/>
    <n v="321.84021980583157"/>
    <n v="1.6092010990291576"/>
    <s v="DEJAR"/>
    <s v="DEJAR"/>
    <x v="0"/>
  </r>
  <r>
    <x v="4"/>
    <n v="9"/>
    <s v="Encino"/>
    <n v="22"/>
    <n v="20"/>
    <n v="380.1336"/>
    <n v="0.1"/>
    <s v="LATIF"/>
    <n v="216.13001097424697"/>
    <n v="1.0806500548712348"/>
    <s v="DEJAR"/>
    <s v="DEJAR"/>
    <x v="0"/>
  </r>
  <r>
    <x v="4"/>
    <n v="10"/>
    <s v="Encino"/>
    <n v="32"/>
    <n v="16"/>
    <n v="804.24959999999999"/>
    <n v="0.1"/>
    <s v="LATIF"/>
    <n v="527.931063141393"/>
    <n v="2.6396553157069649"/>
    <s v="DEJAR"/>
    <s v="DEJAR"/>
    <x v="0"/>
  </r>
  <r>
    <x v="4"/>
    <n v="11"/>
    <s v="Encino"/>
    <n v="30"/>
    <n v="12"/>
    <n v="706.86"/>
    <n v="0.1"/>
    <s v="LATIF"/>
    <n v="452.65828470787153"/>
    <n v="2.2632914235393575"/>
    <s v="DEJAR"/>
    <s v="DEJAR"/>
    <x v="0"/>
  </r>
  <r>
    <x v="4"/>
    <n v="12"/>
    <s v="Encino"/>
    <n v="18"/>
    <n v="10"/>
    <n v="254.46959999999999"/>
    <n v="0.1"/>
    <s v="LATIF"/>
    <n v="133.96512701589552"/>
    <n v="0.66982563507947757"/>
    <s v="DEJAR"/>
    <s v="DEJAR"/>
    <x v="0"/>
  </r>
  <r>
    <x v="4"/>
    <n v="13"/>
    <s v="Mano de león"/>
    <n v="40"/>
    <n v="17"/>
    <n v="1256.6399999999999"/>
    <n v="0.1"/>
    <s v="LATIF"/>
    <n v="898.59335245759792"/>
    <n v="4.4929667622879892"/>
    <s v="DEJAR"/>
    <s v="DEJAR"/>
    <x v="0"/>
  </r>
  <r>
    <x v="4"/>
    <n v="14"/>
    <s v="Encino"/>
    <n v="25"/>
    <n v="16"/>
    <n v="490.875"/>
    <n v="0.1"/>
    <s v="LATIF"/>
    <n v="293.11711779854511"/>
    <n v="1.4655855889927254"/>
    <s v="DEJAR"/>
    <s v="DEJAR"/>
    <x v="0"/>
  </r>
  <r>
    <x v="4"/>
    <n v="15"/>
    <s v="Encino"/>
    <n v="36"/>
    <n v="15"/>
    <n v="1017.8783999999999"/>
    <n v="0.1"/>
    <s v="LATIF"/>
    <n v="699.03635875505904"/>
    <n v="3.4951817937752954"/>
    <s v="DEJAR"/>
    <s v="DEJAR"/>
    <x v="0"/>
  </r>
  <r>
    <x v="4"/>
    <n v="16"/>
    <s v="Mano de león"/>
    <n v="20"/>
    <n v="12"/>
    <n v="314.15999999999997"/>
    <n v="0.1"/>
    <s v="LATIF"/>
    <n v="172.20874292148596"/>
    <n v="0.86104371460742979"/>
    <s v="DEJAR"/>
    <s v="DEJAR"/>
    <x v="0"/>
  </r>
  <r>
    <x v="4"/>
    <n v="17"/>
    <s v="Mano de león"/>
    <n v="28"/>
    <n v="16"/>
    <n v="615.75360000000001"/>
    <n v="0.1"/>
    <s v="LATIF"/>
    <n v="384.0191047547313"/>
    <n v="1.9200955237736563"/>
    <s v="DEJAR"/>
    <s v="DEJAR"/>
    <x v="0"/>
  </r>
  <r>
    <x v="4"/>
    <n v="18"/>
    <s v="Aguacatillo"/>
    <n v="25"/>
    <n v="15"/>
    <n v="490.875"/>
    <n v="0.1"/>
    <s v="LATIF"/>
    <n v="293.11711779854511"/>
    <n v="1.4655855889927254"/>
    <s v="DEJAR"/>
    <s v="DEJAR"/>
    <x v="0"/>
  </r>
  <r>
    <x v="4"/>
    <n v="19"/>
    <s v="Encino"/>
    <n v="42"/>
    <n v="18"/>
    <n v="1385.4456"/>
    <n v="0.1"/>
    <s v="LATIF"/>
    <n v="1009.4111733489757"/>
    <n v="5.0470558667448779"/>
    <s v="DEJAR"/>
    <s v="DEJAR"/>
    <x v="0"/>
  </r>
  <r>
    <x v="5"/>
    <n v="1"/>
    <s v="Aliso"/>
    <n v="31"/>
    <n v="12"/>
    <n v="754.76940000000002"/>
    <n v="0.1"/>
    <s v="LATIF"/>
    <n v="489.45492453923617"/>
    <n v="2.4472746226961806"/>
    <s v="DEJAR"/>
    <s v="DEJAR"/>
    <x v="0"/>
  </r>
  <r>
    <x v="5"/>
    <n v="2"/>
    <s v="Aliso"/>
    <n v="26"/>
    <n v="12"/>
    <n v="530.93039999999996"/>
    <n v="0.1"/>
    <s v="LATIF"/>
    <n v="321.84021980583157"/>
    <n v="1.6092010990291576"/>
    <s v="DEJAR"/>
    <s v="DEJAR"/>
    <x v="0"/>
  </r>
  <r>
    <x v="5"/>
    <n v="3"/>
    <s v="Pino"/>
    <n v="36"/>
    <n v="12"/>
    <n v="1017.8783999999999"/>
    <n v="0.1"/>
    <s v="CONIF"/>
    <n v="670.48269942934951"/>
    <n v="3.3524134971467472"/>
    <s v="DEJAR"/>
    <s v="DEJAR"/>
    <x v="0"/>
  </r>
  <r>
    <x v="5"/>
    <n v="4"/>
    <s v="Pino"/>
    <n v="30"/>
    <n v="14"/>
    <n v="706.86"/>
    <n v="0.1"/>
    <s v="CONIF"/>
    <n v="438.61364745199307"/>
    <n v="2.1930682372599652"/>
    <s v="DEJAR"/>
    <s v="DEJAR"/>
    <x v="0"/>
  </r>
  <r>
    <x v="5"/>
    <n v="5"/>
    <s v="Pino"/>
    <n v="30"/>
    <n v="12"/>
    <n v="706.86"/>
    <n v="0.1"/>
    <s v="CONIF"/>
    <n v="438.61364745199307"/>
    <n v="2.1930682372599652"/>
    <s v="DEJAR"/>
    <s v="DEJAR"/>
    <x v="0"/>
  </r>
  <r>
    <x v="5"/>
    <n v="6"/>
    <s v="Aliso"/>
    <n v="34"/>
    <n v="12"/>
    <n v="907.92240000000004"/>
    <n v="0.1"/>
    <s v="LATIF"/>
    <n v="610.00375036985031"/>
    <n v="3.0500187518492514"/>
    <s v="DEJAR"/>
    <s v="DEJAR"/>
    <x v="0"/>
  </r>
  <r>
    <x v="5"/>
    <n v="7"/>
    <s v="Aliso"/>
    <n v="20"/>
    <n v="11"/>
    <n v="314.15999999999997"/>
    <n v="0.1"/>
    <s v="LATIF"/>
    <n v="172.20874292148596"/>
    <n v="0.86104371460742979"/>
    <s v="DEJAR"/>
    <s v="DEJAR"/>
    <x v="0"/>
  </r>
  <r>
    <x v="5"/>
    <n v="8"/>
    <s v="Aliso"/>
    <n v="16"/>
    <n v="10"/>
    <n v="201.0624"/>
    <n v="0.1"/>
    <s v="LATIF"/>
    <n v="101.17406776284028"/>
    <n v="0.5058703388142014"/>
    <s v="DEJAR"/>
    <s v="DEJAR"/>
    <x v="0"/>
  </r>
  <r>
    <x v="5"/>
    <n v="9"/>
    <s v="Aliso"/>
    <n v="35"/>
    <n v="12"/>
    <n v="962.11500000000001"/>
    <n v="0.1"/>
    <s v="LATIF"/>
    <n v="653.64029291244719"/>
    <n v="3.2682014645622357"/>
    <s v="DEJAR"/>
    <s v="DEJAR"/>
    <x v="0"/>
  </r>
  <r>
    <x v="5"/>
    <n v="10"/>
    <s v="Encino"/>
    <n v="40"/>
    <n v="15"/>
    <n v="1256.6399999999999"/>
    <n v="0.1"/>
    <s v="LATIF"/>
    <n v="898.59335245759792"/>
    <n v="4.4929667622879892"/>
    <s v="DEJAR"/>
    <s v="DEJAR"/>
    <x v="0"/>
  </r>
  <r>
    <x v="5"/>
    <n v="11"/>
    <s v="Encino"/>
    <n v="37"/>
    <n v="12"/>
    <n v="1075.2126000000001"/>
    <n v="0.1"/>
    <s v="LATIF"/>
    <n v="746.21106208469121"/>
    <n v="3.7310553104234558"/>
    <s v="DEJAR"/>
    <s v="DEJAR"/>
    <x v="0"/>
  </r>
  <r>
    <x v="5"/>
    <n v="12"/>
    <s v="Encino"/>
    <n v="35"/>
    <n v="14"/>
    <n v="962.11500000000001"/>
    <n v="0.1"/>
    <s v="LATIF"/>
    <n v="653.64029291244719"/>
    <n v="3.2682014645622357"/>
    <s v="DEJAR"/>
    <s v="DEJAR"/>
    <x v="0"/>
  </r>
  <r>
    <x v="5"/>
    <n v="13"/>
    <s v="Encino"/>
    <n v="24"/>
    <n v="12"/>
    <n v="452.3904"/>
    <n v="0.1"/>
    <s v="LATIF"/>
    <n v="265.94050449183845"/>
    <n v="1.3297025224591923"/>
    <s v="DEJAR"/>
    <s v="DEJAR"/>
    <x v="0"/>
  </r>
  <r>
    <x v="5"/>
    <n v="14"/>
    <s v="Aliso"/>
    <n v="30"/>
    <n v="15"/>
    <n v="706.86"/>
    <n v="0.1"/>
    <s v="LATIF"/>
    <n v="452.65828470787153"/>
    <n v="2.2632914235393575"/>
    <s v="DEJAR"/>
    <s v="DEJAR"/>
    <x v="0"/>
  </r>
  <r>
    <x v="5"/>
    <n v="15"/>
    <s v="Encino"/>
    <n v="36"/>
    <n v="15"/>
    <n v="1017.8783999999999"/>
    <n v="0.1"/>
    <s v="LATIF"/>
    <n v="699.03635875505904"/>
    <n v="3.4951817937752954"/>
    <s v="DEJAR"/>
    <s v="DEJAR"/>
    <x v="0"/>
  </r>
  <r>
    <x v="5"/>
    <n v="16"/>
    <s v="Encino"/>
    <n v="20"/>
    <n v="8"/>
    <n v="314.15999999999997"/>
    <n v="0.1"/>
    <s v="LATIF"/>
    <n v="172.20874292148596"/>
    <n v="0.86104371460742979"/>
    <s v="DEJAR"/>
    <s v="DEJAR"/>
    <x v="0"/>
  </r>
  <r>
    <x v="5"/>
    <n v="17"/>
    <s v="Aliso"/>
    <n v="26"/>
    <n v="8"/>
    <n v="530.93039999999996"/>
    <n v="0.1"/>
    <s v="LATIF"/>
    <n v="321.84021980583157"/>
    <n v="1.6092010990291576"/>
    <s v="DEJAR"/>
    <s v="DEJAR"/>
    <x v="0"/>
  </r>
  <r>
    <x v="5"/>
    <n v="18"/>
    <s v="Aliso"/>
    <n v="36"/>
    <n v="12"/>
    <n v="1017.8783999999999"/>
    <n v="0.1"/>
    <s v="LATIF"/>
    <n v="699.03635875505904"/>
    <n v="3.4951817937752954"/>
    <s v="DEJAR"/>
    <s v="DEJAR"/>
    <x v="0"/>
  </r>
  <r>
    <x v="5"/>
    <n v="19"/>
    <s v="Pino"/>
    <n v="42"/>
    <n v="16"/>
    <n v="1385.4456"/>
    <n v="0.1"/>
    <s v="CONIF"/>
    <n v="959.87703555110068"/>
    <n v="4.7993851777555037"/>
    <s v="DEJAR"/>
    <s v="DEJAR"/>
    <x v="0"/>
  </r>
  <r>
    <x v="5"/>
    <n v="20"/>
    <s v="Pino"/>
    <n v="40"/>
    <n v="20"/>
    <n v="1256.6399999999999"/>
    <n v="0.1"/>
    <s v="CONIF"/>
    <n v="856.82975840551558"/>
    <n v="4.2841487920275778"/>
    <s v="DEJAR"/>
    <s v="DEJAR"/>
    <x v="0"/>
  </r>
  <r>
    <x v="5"/>
    <n v="21"/>
    <s v="Pino"/>
    <n v="39"/>
    <n v="16"/>
    <n v="1194.5934"/>
    <n v="0.1"/>
    <s v="CONIF"/>
    <n v="807.79515713809144"/>
    <n v="4.0389757856904573"/>
    <s v="DEJAR"/>
    <s v="DEJAR"/>
    <x v="0"/>
  </r>
  <r>
    <x v="5"/>
    <n v="22"/>
    <s v="Encino"/>
    <n v="25"/>
    <n v="15"/>
    <n v="490.875"/>
    <n v="0.1"/>
    <s v="LATIF"/>
    <n v="293.11711779854511"/>
    <n v="1.4655855889927254"/>
    <s v="DEJAR"/>
    <s v="DEJAR"/>
    <x v="0"/>
  </r>
  <r>
    <x v="5"/>
    <n v="23"/>
    <s v="Aliso"/>
    <n v="16"/>
    <n v="8"/>
    <n v="201.0624"/>
    <n v="0.1"/>
    <s v="LATIF"/>
    <n v="101.17406776284028"/>
    <n v="0.5058703388142014"/>
    <s v="DEJAR"/>
    <s v="DEJAR"/>
    <x v="0"/>
  </r>
  <r>
    <x v="5"/>
    <n v="24"/>
    <s v="Aliso"/>
    <n v="21"/>
    <n v="12"/>
    <n v="346.3614"/>
    <n v="0.1"/>
    <s v="LATIF"/>
    <n v="193.44615534703902"/>
    <n v="0.96723077673519509"/>
    <s v="DEJAR"/>
    <s v="DEJAR"/>
    <x v="0"/>
  </r>
  <r>
    <x v="5"/>
    <n v="25"/>
    <s v="Aliso"/>
    <n v="24"/>
    <n v="11"/>
    <n v="452.3904"/>
    <n v="0.1"/>
    <s v="LATIF"/>
    <n v="265.94050449183845"/>
    <n v="1.3297025224591923"/>
    <s v="DEJAR"/>
    <s v="DEJAR"/>
    <x v="0"/>
  </r>
  <r>
    <x v="5"/>
    <n v="26"/>
    <s v="Encino"/>
    <n v="24"/>
    <n v="12"/>
    <n v="452.3904"/>
    <n v="0.1"/>
    <s v="LATIF"/>
    <n v="265.94050449183845"/>
    <n v="1.3297025224591923"/>
    <s v="DEJAR"/>
    <s v="DEJAR"/>
    <x v="0"/>
  </r>
  <r>
    <x v="5"/>
    <n v="27"/>
    <s v="Encino"/>
    <n v="30"/>
    <n v="12"/>
    <n v="706.86"/>
    <n v="0.1"/>
    <s v="LATIF"/>
    <n v="452.65828470787153"/>
    <n v="2.2632914235393575"/>
    <s v="DEJAR"/>
    <s v="DEJAR"/>
    <x v="0"/>
  </r>
  <r>
    <x v="5"/>
    <n v="28"/>
    <s v="Pino"/>
    <n v="35"/>
    <n v="22"/>
    <n v="962.11500000000001"/>
    <n v="0.1"/>
    <s v="CONIF"/>
    <n v="627.92845814933332"/>
    <n v="3.1396422907466661"/>
    <s v="DEJAR"/>
    <s v="DEJAR"/>
    <x v="0"/>
  </r>
  <r>
    <x v="5"/>
    <n v="29"/>
    <s v="Pino"/>
    <n v="29"/>
    <n v="12"/>
    <n v="660.52139999999997"/>
    <n v="0.1"/>
    <s v="CONIF"/>
    <n v="405.3327536426039"/>
    <n v="2.0266637682130195"/>
    <s v="DEJAR"/>
    <s v="DEJAR"/>
    <x v="0"/>
  </r>
  <r>
    <x v="5"/>
    <n v="30"/>
    <s v="Pino"/>
    <n v="32"/>
    <n v="15"/>
    <n v="804.24959999999999"/>
    <n v="0.1"/>
    <s v="CONIF"/>
    <n v="509.70972386186907"/>
    <n v="2.5485486193093454"/>
    <s v="DEJAR"/>
    <s v="DEJAR"/>
    <x v="0"/>
  </r>
  <r>
    <x v="5"/>
    <n v="31"/>
    <s v="Pino"/>
    <n v="36"/>
    <n v="15"/>
    <n v="1017.8783999999999"/>
    <n v="0.1"/>
    <s v="CONIF"/>
    <n v="670.48269942934951"/>
    <n v="3.3524134971467472"/>
    <s v="DEJAR"/>
    <s v="DEJAR"/>
    <x v="0"/>
  </r>
  <r>
    <x v="5"/>
    <n v="32"/>
    <s v="Aliso"/>
    <n v="24"/>
    <n v="10"/>
    <n v="452.3904"/>
    <n v="0.1"/>
    <s v="LATIF"/>
    <n v="265.94050449183845"/>
    <n v="1.3297025224591923"/>
    <s v="DEJAR"/>
    <s v="DEJAR"/>
    <x v="0"/>
  </r>
  <r>
    <x v="5"/>
    <n v="33"/>
    <s v="Aliso"/>
    <n v="29"/>
    <n v="12"/>
    <n v="660.52139999999997"/>
    <n v="0.1"/>
    <s v="LATIF"/>
    <n v="417.52015350701288"/>
    <n v="2.0876007675350641"/>
    <s v="DEJAR"/>
    <s v="DEJAR"/>
    <x v="0"/>
  </r>
  <r>
    <x v="5"/>
    <n v="34"/>
    <s v="Aliso"/>
    <n v="26"/>
    <n v="12"/>
    <n v="530.93039999999996"/>
    <n v="0.1"/>
    <s v="LATIF"/>
    <n v="321.84021980583157"/>
    <n v="1.6092010990291576"/>
    <s v="DEJAR"/>
    <s v="DEJAR"/>
    <x v="0"/>
  </r>
  <r>
    <x v="5"/>
    <n v="35"/>
    <s v="Aliso"/>
    <n v="32"/>
    <n v="12"/>
    <n v="804.24959999999999"/>
    <n v="0.1"/>
    <s v="LATIF"/>
    <n v="527.931063141393"/>
    <n v="2.6396553157069649"/>
    <s v="DEJAR"/>
    <s v="DEJAR"/>
    <x v="0"/>
  </r>
  <r>
    <x v="6"/>
    <n v="1"/>
    <s v="Carreto"/>
    <n v="12"/>
    <n v="8"/>
    <n v="113.0976"/>
    <n v="0.1"/>
    <s v="LATIF"/>
    <n v="50.965522775338236"/>
    <n v="0.25482761387669117"/>
    <s v="DEJAR"/>
    <s v="DEJAR"/>
    <x v="0"/>
  </r>
  <r>
    <x v="6"/>
    <n v="2"/>
    <s v="Carreto"/>
    <n v="24"/>
    <n v="10"/>
    <n v="452.3904"/>
    <n v="0.1"/>
    <s v="LATIF"/>
    <n v="265.94050449183845"/>
    <n v="1.3297025224591923"/>
    <s v="DEJAR"/>
    <s v="DEJAR"/>
    <x v="0"/>
  </r>
  <r>
    <x v="6"/>
    <n v="3"/>
    <s v="Encino"/>
    <n v="40"/>
    <n v="15"/>
    <n v="1256.6399999999999"/>
    <n v="0.1"/>
    <s v="LATIF"/>
    <n v="898.59335245759792"/>
    <n v="4.4929667622879892"/>
    <s v="DEJAR"/>
    <s v="DEJAR"/>
    <x v="0"/>
  </r>
  <r>
    <x v="6"/>
    <n v="4"/>
    <s v="Encino"/>
    <n v="31"/>
    <n v="15"/>
    <n v="754.76940000000002"/>
    <n v="0.1"/>
    <s v="LATIF"/>
    <n v="489.45492453923617"/>
    <n v="2.4472746226961806"/>
    <s v="DEJAR"/>
    <s v="DEJAR"/>
    <x v="0"/>
  </r>
  <r>
    <x v="6"/>
    <n v="5"/>
    <s v="Aguacatillo"/>
    <n v="18"/>
    <n v="5"/>
    <n v="254.46959999999999"/>
    <n v="0.1"/>
    <s v="LATIF"/>
    <n v="133.96512701589552"/>
    <n v="0.66982563507947757"/>
    <s v="DEJAR"/>
    <s v="DEJAR"/>
    <x v="0"/>
  </r>
  <r>
    <x v="6"/>
    <n v="6"/>
    <s v="Encino"/>
    <n v="45"/>
    <n v="10"/>
    <n v="1590.4349999999999"/>
    <n v="0.1"/>
    <s v="LATIF"/>
    <n v="1189.832288643388"/>
    <n v="5.9491614432169397"/>
    <s v="DEJAR"/>
    <s v="DEJAR"/>
    <x v="0"/>
  </r>
  <r>
    <x v="6"/>
    <n v="7"/>
    <s v="Carreto"/>
    <n v="20"/>
    <n v="15"/>
    <n v="314.15999999999997"/>
    <n v="0.1"/>
    <s v="LATIF"/>
    <n v="172.20874292148596"/>
    <n v="0.86104371460742979"/>
    <s v="DEJAR"/>
    <s v="DEJAR"/>
    <x v="0"/>
  </r>
  <r>
    <x v="6"/>
    <n v="8"/>
    <s v="Encino"/>
    <n v="45"/>
    <n v="28"/>
    <n v="1590.4349999999999"/>
    <n v="0.1"/>
    <s v="LATIF"/>
    <n v="1189.832288643388"/>
    <n v="5.9491614432169397"/>
    <s v="DEJAR"/>
    <s v="DEJAR"/>
    <x v="0"/>
  </r>
  <r>
    <x v="6"/>
    <n v="9"/>
    <s v="Encino"/>
    <n v="40"/>
    <n v="16"/>
    <n v="1256.6399999999999"/>
    <n v="0.1"/>
    <s v="LATIF"/>
    <n v="898.59335245759792"/>
    <n v="4.4929667622879892"/>
    <s v="DEJAR"/>
    <s v="DEJAR"/>
    <x v="0"/>
  </r>
  <r>
    <x v="6"/>
    <n v="10"/>
    <s v="Pino"/>
    <n v="34"/>
    <n v="15"/>
    <n v="907.92240000000004"/>
    <n v="0.1"/>
    <s v="CONIF"/>
    <n v="586.95824798631986"/>
    <n v="2.9347912399315992"/>
    <s v="DEJAR"/>
    <s v="DEJAR"/>
    <x v="0"/>
  </r>
  <r>
    <x v="6"/>
    <n v="11"/>
    <s v="Carreto blanco"/>
    <n v="71"/>
    <n v="15"/>
    <n v="3959.2013999999999"/>
    <n v="0.1"/>
    <s v="LATIF"/>
    <n v="3528.0113879365035"/>
    <n v="17.640056939682516"/>
    <s v="DEJAR"/>
    <s v="DEJAR"/>
    <x v="0"/>
  </r>
  <r>
    <x v="6"/>
    <n v="12"/>
    <s v="Carreto blanco"/>
    <n v="18"/>
    <n v="15"/>
    <n v="254.46959999999999"/>
    <n v="0.1"/>
    <s v="LATIF"/>
    <n v="133.96512701589552"/>
    <n v="0.66982563507947757"/>
    <s v="DEJAR"/>
    <s v="DEJAR"/>
    <x v="0"/>
  </r>
  <r>
    <x v="6"/>
    <n v="13"/>
    <s v="Encino"/>
    <n v="13"/>
    <n v="5"/>
    <n v="132.73259999999999"/>
    <n v="0.1"/>
    <s v="LATIF"/>
    <n v="61.678288096341362"/>
    <n v="0.3083914404817068"/>
    <s v="DEJAR"/>
    <s v="DEJAR"/>
    <x v="0"/>
  </r>
  <r>
    <x v="6"/>
    <n v="14"/>
    <s v="Carreto blanco"/>
    <n v="61"/>
    <n v="15"/>
    <n v="2922.4733999999999"/>
    <n v="0.1"/>
    <s v="LATIF"/>
    <n v="2456.9069373406519"/>
    <n v="12.284534686703259"/>
    <s v="DEJAR"/>
    <s v="DEJAR"/>
    <x v="0"/>
  </r>
  <r>
    <x v="6"/>
    <n v="15"/>
    <s v="Encino"/>
    <n v="13"/>
    <n v="10"/>
    <n v="132.73259999999999"/>
    <n v="0.1"/>
    <s v="LATIF"/>
    <n v="61.678288096341362"/>
    <n v="0.3083914404817068"/>
    <s v="DEJAR"/>
    <s v="DEJAR"/>
    <x v="0"/>
  </r>
  <r>
    <x v="6"/>
    <n v="16"/>
    <s v="Carreto"/>
    <n v="22"/>
    <n v="9"/>
    <n v="380.1336"/>
    <n v="0.1"/>
    <s v="LATIF"/>
    <n v="216.13001097424697"/>
    <n v="1.0806500548712348"/>
    <s v="DEJAR"/>
    <s v="DEJAR"/>
    <x v="0"/>
  </r>
  <r>
    <x v="6"/>
    <n v="17"/>
    <s v="Encino"/>
    <n v="37"/>
    <n v="15"/>
    <n v="1075.2126000000001"/>
    <n v="0.1"/>
    <s v="LATIF"/>
    <n v="746.21106208469121"/>
    <n v="3.7310553104234558"/>
    <s v="DEJAR"/>
    <s v="DEJAR"/>
    <x v="0"/>
  </r>
  <r>
    <x v="6"/>
    <n v="18"/>
    <s v="Encino"/>
    <n v="44"/>
    <n v="15"/>
    <n v="1520.5344"/>
    <n v="0.1"/>
    <s v="LATIF"/>
    <n v="1127.7766031692836"/>
    <n v="5.6388830158464174"/>
    <s v="DEJAR"/>
    <s v="DEJAR"/>
    <x v="0"/>
  </r>
  <r>
    <x v="6"/>
    <n v="19"/>
    <s v="Encino"/>
    <n v="40"/>
    <n v="20"/>
    <n v="1256.6399999999999"/>
    <n v="0.1"/>
    <s v="LATIF"/>
    <n v="898.59335245759792"/>
    <n v="4.4929667622879892"/>
    <s v="DEJAR"/>
    <s v="DEJAR"/>
    <x v="0"/>
  </r>
  <r>
    <x v="6"/>
    <n v="20"/>
    <s v="Encino"/>
    <n v="53"/>
    <n v="18"/>
    <n v="2206.1886"/>
    <n v="0.1"/>
    <s v="LATIF"/>
    <n v="1757.381173209543"/>
    <n v="8.7869058660477144"/>
    <s v="DEJAR"/>
    <s v="DEJAR"/>
    <x v="0"/>
  </r>
  <r>
    <x v="6"/>
    <n v="21"/>
    <s v="Encino"/>
    <n v="28"/>
    <n v="10"/>
    <n v="615.75360000000001"/>
    <n v="0.1"/>
    <s v="LATIF"/>
    <n v="384.0191047547313"/>
    <n v="1.9200955237736563"/>
    <s v="DEJAR"/>
    <s v="DEJAR"/>
    <x v="0"/>
  </r>
  <r>
    <x v="6"/>
    <n v="22"/>
    <s v="Carreto blanco"/>
    <n v="37"/>
    <n v="10"/>
    <n v="1075.2126000000001"/>
    <n v="0.1"/>
    <s v="LATIF"/>
    <n v="746.21106208469121"/>
    <n v="3.7310553104234558"/>
    <s v="DEJAR"/>
    <s v="DEJAR"/>
    <x v="0"/>
  </r>
  <r>
    <x v="6"/>
    <n v="23"/>
    <s v="Encino"/>
    <n v="23"/>
    <n v="5"/>
    <n v="415.47660000000002"/>
    <n v="0.1"/>
    <s v="LATIF"/>
    <n v="240.28635306200815"/>
    <n v="1.2014317653100408"/>
    <s v="DEJAR"/>
    <s v="DEJAR"/>
    <x v="0"/>
  </r>
  <r>
    <x v="6"/>
    <n v="24"/>
    <s v="Mano de león"/>
    <n v="33"/>
    <n v="15"/>
    <n v="855.30060000000003"/>
    <n v="0.1"/>
    <s v="LATIF"/>
    <n v="568.10727714388111"/>
    <n v="2.8405363857194055"/>
    <s v="DEJAR"/>
    <s v="DEJAR"/>
    <x v="0"/>
  </r>
  <r>
    <x v="6"/>
    <n v="25"/>
    <s v="Mano de león"/>
    <n v="54"/>
    <n v="15"/>
    <n v="2290.2264"/>
    <n v="0.1"/>
    <s v="LATIF"/>
    <n v="1837.4479351885566"/>
    <n v="9.1872396759427826"/>
    <s v="DEJAR"/>
    <s v="DEJAR"/>
    <x v="0"/>
  </r>
  <r>
    <x v="6"/>
    <n v="26"/>
    <s v="Mano de león"/>
    <n v="21"/>
    <n v="15"/>
    <n v="346.3614"/>
    <n v="0.1"/>
    <s v="LATIF"/>
    <n v="193.44615534703902"/>
    <n v="0.96723077673519509"/>
    <s v="DEJAR"/>
    <s v="DEJAR"/>
    <x v="0"/>
  </r>
  <r>
    <x v="6"/>
    <n v="27"/>
    <s v="Carreto"/>
    <n v="19"/>
    <n v="10"/>
    <n v="283.52940000000001"/>
    <n v="0.1"/>
    <s v="LATIF"/>
    <n v="152.39095368994771"/>
    <n v="0.76195476844973853"/>
    <s v="DEJAR"/>
    <s v="DEJAR"/>
    <x v="0"/>
  </r>
  <r>
    <x v="6"/>
    <n v="28"/>
    <s v="Carreto blanco"/>
    <n v="37"/>
    <n v="15"/>
    <n v="1075.2126000000001"/>
    <n v="0.1"/>
    <s v="LATIF"/>
    <n v="746.21106208469121"/>
    <n v="3.7310553104234558"/>
    <s v="DEJAR"/>
    <s v="DEJAR"/>
    <x v="0"/>
  </r>
  <r>
    <x v="6"/>
    <n v="29"/>
    <s v="Carreto "/>
    <n v="26"/>
    <n v="12"/>
    <n v="530.93039999999996"/>
    <n v="0.1"/>
    <s v="LATIF"/>
    <n v="321.84021980583157"/>
    <n v="1.6092010990291576"/>
    <s v="DEJAR"/>
    <s v="DEJAR"/>
    <x v="0"/>
  </r>
  <r>
    <x v="6"/>
    <n v="30"/>
    <s v="Encino"/>
    <n v="14"/>
    <n v="10"/>
    <n v="153.9384"/>
    <n v="0.1"/>
    <s v="LATIF"/>
    <n v="73.59440964790268"/>
    <n v="0.36797204823951335"/>
    <s v="DEJAR"/>
    <s v="DEJAR"/>
    <x v="0"/>
  </r>
  <r>
    <x v="6"/>
    <n v="31"/>
    <s v="Encino"/>
    <n v="17"/>
    <n v="10"/>
    <n v="226.98060000000001"/>
    <n v="0.1"/>
    <s v="LATIF"/>
    <n v="116.90268878718483"/>
    <n v="0.58451344393592408"/>
    <s v="DEJAR"/>
    <s v="DEJAR"/>
    <x v="0"/>
  </r>
  <r>
    <x v="7"/>
    <n v="1"/>
    <s v="Encino"/>
    <n v="40"/>
    <n v="16"/>
    <n v="1256.6399999999999"/>
    <n v="0.1"/>
    <s v="LATIF"/>
    <n v="898.59335245759792"/>
    <n v="4.4929667622879892"/>
    <s v="DEJAR"/>
    <s v="DEJAR"/>
    <x v="0"/>
  </r>
  <r>
    <x v="7"/>
    <n v="2"/>
    <s v="Encino"/>
    <n v="36"/>
    <n v="15"/>
    <n v="1017.8783999999999"/>
    <n v="0.1"/>
    <s v="LATIF"/>
    <n v="699.03635875505904"/>
    <n v="3.4951817937752954"/>
    <s v="DEJAR"/>
    <s v="DEJAR"/>
    <x v="0"/>
  </r>
  <r>
    <x v="7"/>
    <n v="3"/>
    <s v="Encino"/>
    <n v="35"/>
    <n v="15"/>
    <n v="962.11500000000001"/>
    <n v="0.1"/>
    <s v="LATIF"/>
    <n v="653.64029291244719"/>
    <n v="3.2682014645622357"/>
    <s v="DEJAR"/>
    <s v="DEJAR"/>
    <x v="0"/>
  </r>
  <r>
    <x v="7"/>
    <n v="4"/>
    <s v="Encino"/>
    <n v="26"/>
    <n v="12"/>
    <n v="530.93039999999996"/>
    <n v="0.1"/>
    <s v="LATIF"/>
    <n v="321.84021980583157"/>
    <n v="1.6092010990291576"/>
    <s v="DEJAR"/>
    <s v="DEJAR"/>
    <x v="0"/>
  </r>
  <r>
    <x v="7"/>
    <n v="5"/>
    <s v="Encino"/>
    <n v="35"/>
    <n v="15"/>
    <n v="962.11500000000001"/>
    <n v="0.1"/>
    <s v="LATIF"/>
    <n v="653.64029291244719"/>
    <n v="3.2682014645622357"/>
    <s v="DEJAR"/>
    <s v="DEJAR"/>
    <x v="0"/>
  </r>
  <r>
    <x v="7"/>
    <n v="6"/>
    <s v="Encino"/>
    <n v="19"/>
    <n v="12"/>
    <n v="283.52940000000001"/>
    <n v="0.1"/>
    <s v="LATIF"/>
    <n v="152.39095368994771"/>
    <n v="0.76195476844973853"/>
    <s v="DEJAR"/>
    <s v="DEJAR"/>
    <x v="0"/>
  </r>
  <r>
    <x v="7"/>
    <n v="7"/>
    <s v="Encino"/>
    <n v="23"/>
    <n v="10"/>
    <n v="415.47660000000002"/>
    <n v="0.1"/>
    <s v="LATIF"/>
    <n v="240.28635306200815"/>
    <n v="1.2014317653100408"/>
    <s v="DEJAR"/>
    <s v="DEJAR"/>
    <x v="0"/>
  </r>
  <r>
    <x v="7"/>
    <n v="8"/>
    <s v="Mano de león"/>
    <n v="32"/>
    <n v="12"/>
    <n v="804.24959999999999"/>
    <n v="0.1"/>
    <s v="LATIF"/>
    <n v="527.931063141393"/>
    <n v="2.6396553157069649"/>
    <s v="DEJAR"/>
    <s v="DEJAR"/>
    <x v="0"/>
  </r>
  <r>
    <x v="7"/>
    <n v="9"/>
    <s v="Encino"/>
    <n v="35"/>
    <n v="12"/>
    <n v="962.11500000000001"/>
    <n v="0.1"/>
    <s v="LATIF"/>
    <n v="653.64029291244719"/>
    <n v="3.2682014645622357"/>
    <s v="DEJAR"/>
    <s v="DEJAR"/>
    <x v="0"/>
  </r>
  <r>
    <x v="7"/>
    <n v="10"/>
    <s v="Encino"/>
    <n v="45"/>
    <n v="15"/>
    <n v="1590.4349999999999"/>
    <n v="0.1"/>
    <s v="LATIF"/>
    <n v="1189.832288643388"/>
    <n v="5.9491614432169397"/>
    <s v="DEJAR"/>
    <s v="DEJAR"/>
    <x v="0"/>
  </r>
  <r>
    <x v="7"/>
    <n v="11"/>
    <s v="Carreto"/>
    <n v="22"/>
    <n v="10"/>
    <n v="380.1336"/>
    <n v="0.1"/>
    <s v="LATIF"/>
    <n v="216.13001097424697"/>
    <n v="1.0806500548712348"/>
    <s v="DEJAR"/>
    <s v="DEJAR"/>
    <x v="0"/>
  </r>
  <r>
    <x v="7"/>
    <n v="12"/>
    <s v="Encino"/>
    <n v="72"/>
    <n v="18"/>
    <n v="4071.5135999999998"/>
    <n v="0.1"/>
    <s v="LATIF"/>
    <n v="3647.6047292781691"/>
    <n v="18.238023646390847"/>
    <s v="DEJAR"/>
    <s v="DEJAR"/>
    <x v="0"/>
  </r>
  <r>
    <x v="7"/>
    <n v="13"/>
    <s v="Encino"/>
    <n v="54"/>
    <n v="18"/>
    <n v="2290.2264"/>
    <n v="0.1"/>
    <s v="LATIF"/>
    <n v="1837.4479351885566"/>
    <n v="9.1872396759427826"/>
    <s v="DEJAR"/>
    <s v="DEJAR"/>
    <x v="0"/>
  </r>
  <r>
    <x v="7"/>
    <n v="14"/>
    <s v="Encino"/>
    <n v="46"/>
    <n v="12"/>
    <n v="1661.9064000000001"/>
    <n v="0.1"/>
    <s v="LATIF"/>
    <n v="1253.8255368732539"/>
    <n v="6.2691276843662687"/>
    <s v="DEJAR"/>
    <s v="DEJAR"/>
    <x v="0"/>
  </r>
  <r>
    <x v="7"/>
    <n v="15"/>
    <s v="Mano de león"/>
    <n v="28"/>
    <n v="12"/>
    <n v="615.75360000000001"/>
    <n v="0.1"/>
    <s v="LATIF"/>
    <n v="384.0191047547313"/>
    <n v="1.9200955237736563"/>
    <s v="DEJAR"/>
    <s v="DEJAR"/>
    <x v="0"/>
  </r>
  <r>
    <x v="7"/>
    <n v="16"/>
    <s v="Encino"/>
    <n v="36"/>
    <n v="12"/>
    <n v="1017.8783999999999"/>
    <n v="0.1"/>
    <s v="LATIF"/>
    <n v="699.03635875505904"/>
    <n v="3.4951817937752954"/>
    <s v="DEJAR"/>
    <s v="DEJAR"/>
    <x v="0"/>
  </r>
  <r>
    <x v="7"/>
    <n v="17"/>
    <s v="Carreto"/>
    <n v="16"/>
    <n v="10"/>
    <n v="201.0624"/>
    <n v="0.1"/>
    <s v="LATIF"/>
    <n v="101.17406776284028"/>
    <n v="0.5058703388142014"/>
    <s v="DEJAR"/>
    <s v="DEJAR"/>
    <x v="0"/>
  </r>
  <r>
    <x v="7"/>
    <n v="18"/>
    <s v="Carreto"/>
    <n v="21"/>
    <n v="12"/>
    <n v="346.3614"/>
    <n v="0.1"/>
    <s v="LATIF"/>
    <n v="193.44615534703902"/>
    <n v="0.96723077673519509"/>
    <s v="DEJAR"/>
    <s v="DEJAR"/>
    <x v="0"/>
  </r>
  <r>
    <x v="7"/>
    <n v="19"/>
    <s v="Encino"/>
    <n v="36"/>
    <n v="15"/>
    <n v="1017.8783999999999"/>
    <n v="0.1"/>
    <s v="LATIF"/>
    <n v="699.03635875505904"/>
    <n v="3.4951817937752954"/>
    <s v="DEJAR"/>
    <s v="DEJAR"/>
    <x v="0"/>
  </r>
  <r>
    <x v="7"/>
    <n v="20"/>
    <s v="Encino"/>
    <n v="30"/>
    <n v="10"/>
    <n v="706.86"/>
    <n v="0.1"/>
    <s v="LATIF"/>
    <n v="452.65828470787153"/>
    <n v="2.2632914235393575"/>
    <s v="DEJAR"/>
    <s v="DEJAR"/>
    <x v="0"/>
  </r>
  <r>
    <x v="7"/>
    <n v="21"/>
    <s v="Encino"/>
    <n v="42"/>
    <n v="10"/>
    <n v="1385.4456"/>
    <n v="0.1"/>
    <s v="LATIF"/>
    <n v="1009.4111733489757"/>
    <n v="5.0470558667448779"/>
    <s v="DEJAR"/>
    <s v="DEJAR"/>
    <x v="0"/>
  </r>
  <r>
    <x v="7"/>
    <n v="22"/>
    <s v="Encino"/>
    <n v="46"/>
    <n v="15"/>
    <n v="1661.9064000000001"/>
    <n v="0.1"/>
    <s v="LATIF"/>
    <n v="1253.8255368732539"/>
    <n v="6.2691276843662687"/>
    <s v="DEJAR"/>
    <s v="DEJAR"/>
    <x v="0"/>
  </r>
  <r>
    <x v="7"/>
    <n v="23"/>
    <s v="Encino"/>
    <n v="48"/>
    <n v="15"/>
    <n v="1809.5616"/>
    <n v="0.1"/>
    <s v="LATIF"/>
    <n v="1387.6901104524011"/>
    <n v="6.9384505522620055"/>
    <s v="DEJAR"/>
    <s v="DEJAR"/>
    <x v="0"/>
  </r>
  <r>
    <x v="7"/>
    <n v="24"/>
    <s v="Encino"/>
    <n v="30"/>
    <n v="12"/>
    <n v="706.86"/>
    <n v="0.1"/>
    <s v="LATIF"/>
    <n v="452.65828470787153"/>
    <n v="2.2632914235393575"/>
    <s v="DEJAR"/>
    <s v="DEJAR"/>
    <x v="0"/>
  </r>
  <r>
    <x v="7"/>
    <n v="25"/>
    <s v="Encino"/>
    <n v="31"/>
    <n v="12"/>
    <n v="754.76940000000002"/>
    <n v="0.1"/>
    <s v="LATIF"/>
    <n v="489.45492453923617"/>
    <n v="2.4472746226961806"/>
    <s v="DEJAR"/>
    <s v="DEJAR"/>
    <x v="0"/>
  </r>
  <r>
    <x v="7"/>
    <n v="26"/>
    <s v="Encino"/>
    <n v="28"/>
    <n v="12"/>
    <n v="615.75360000000001"/>
    <n v="0.1"/>
    <s v="LATIF"/>
    <n v="384.0191047547313"/>
    <n v="1.9200955237736563"/>
    <s v="DEJAR"/>
    <s v="DEJAR"/>
    <x v="0"/>
  </r>
  <r>
    <x v="7"/>
    <n v="27"/>
    <s v="Encino"/>
    <n v="16"/>
    <n v="12"/>
    <n v="201.0624"/>
    <n v="0.1"/>
    <s v="LATIF"/>
    <n v="101.17406776284028"/>
    <n v="0.5058703388142014"/>
    <s v="DEJAR"/>
    <s v="DEJAR"/>
    <x v="0"/>
  </r>
  <r>
    <x v="8"/>
    <n v="1"/>
    <s v="Encino"/>
    <n v="30"/>
    <n v="15"/>
    <n v="706.86"/>
    <n v="0.1"/>
    <s v="LATIF"/>
    <n v="452.65828470787153"/>
    <n v="2.2632914235393575"/>
    <s v="DEJAR"/>
    <s v="DEJAR"/>
    <x v="0"/>
  </r>
  <r>
    <x v="8"/>
    <n v="2"/>
    <s v="Mano de león"/>
    <n v="26"/>
    <n v="7"/>
    <n v="530.93039999999996"/>
    <n v="0.1"/>
    <s v="LATIF"/>
    <n v="321.84021980583157"/>
    <n v="1.6092010990291576"/>
    <s v="DEJAR"/>
    <s v="DEJAR"/>
    <x v="0"/>
  </r>
  <r>
    <x v="8"/>
    <n v="3"/>
    <s v="Encino"/>
    <n v="25"/>
    <n v="7"/>
    <n v="490.875"/>
    <n v="0.1"/>
    <s v="LATIF"/>
    <n v="293.11711779854511"/>
    <n v="1.4655855889927254"/>
    <s v="DEJAR"/>
    <s v="DEJAR"/>
    <x v="0"/>
  </r>
  <r>
    <x v="8"/>
    <n v="4"/>
    <s v="Encino"/>
    <n v="21"/>
    <n v="7"/>
    <n v="346.3614"/>
    <n v="0.1"/>
    <s v="LATIF"/>
    <n v="193.44615534703902"/>
    <n v="0.96723077673519509"/>
    <s v="DEJAR"/>
    <s v="DEJAR"/>
    <x v="0"/>
  </r>
  <r>
    <x v="8"/>
    <n v="5"/>
    <s v="Mano de león"/>
    <n v="16"/>
    <n v="5"/>
    <n v="201.0624"/>
    <n v="0.1"/>
    <s v="LATIF"/>
    <n v="101.17406776284028"/>
    <n v="0.5058703388142014"/>
    <s v="DEJAR"/>
    <s v="DEJAR"/>
    <x v="0"/>
  </r>
  <r>
    <x v="8"/>
    <n v="6"/>
    <s v="Encino"/>
    <n v="32"/>
    <n v="15"/>
    <n v="804.24959999999999"/>
    <n v="0.1"/>
    <s v="LATIF"/>
    <n v="527.931063141393"/>
    <n v="2.6396553157069649"/>
    <s v="DEJAR"/>
    <s v="DEJAR"/>
    <x v="0"/>
  </r>
  <r>
    <x v="8"/>
    <n v="7"/>
    <s v="Encino"/>
    <n v="40"/>
    <n v="18"/>
    <n v="1256.6399999999999"/>
    <n v="0.1"/>
    <s v="LATIF"/>
    <n v="898.59335245759792"/>
    <n v="4.4929667622879892"/>
    <s v="DEJAR"/>
    <s v="DEJAR"/>
    <x v="0"/>
  </r>
  <r>
    <x v="8"/>
    <n v="8"/>
    <s v="Mano de león"/>
    <n v="29"/>
    <n v="16"/>
    <n v="660.52139999999997"/>
    <n v="0.1"/>
    <s v="LATIF"/>
    <n v="417.52015350701288"/>
    <n v="2.0876007675350641"/>
    <s v="DEJAR"/>
    <s v="DEJAR"/>
    <x v="0"/>
  </r>
  <r>
    <x v="8"/>
    <n v="9"/>
    <s v="Mano de león"/>
    <n v="32"/>
    <n v="16"/>
    <n v="804.24959999999999"/>
    <n v="0.1"/>
    <s v="LATIF"/>
    <n v="527.931063141393"/>
    <n v="2.6396553157069649"/>
    <s v="DEJAR"/>
    <s v="DEJAR"/>
    <x v="0"/>
  </r>
  <r>
    <x v="8"/>
    <n v="10"/>
    <s v="Carreto"/>
    <n v="33"/>
    <n v="15"/>
    <n v="855.30060000000003"/>
    <n v="0.1"/>
    <s v="LATIF"/>
    <n v="568.10727714388111"/>
    <n v="2.8405363857194055"/>
    <s v="DEJAR"/>
    <s v="DEJAR"/>
    <x v="0"/>
  </r>
  <r>
    <x v="8"/>
    <n v="11"/>
    <s v="Mano de león"/>
    <n v="24"/>
    <n v="12"/>
    <n v="452.3904"/>
    <n v="0.1"/>
    <s v="LATIF"/>
    <n v="265.94050449183845"/>
    <n v="1.3297025224591923"/>
    <s v="DEJAR"/>
    <s v="DEJAR"/>
    <x v="0"/>
  </r>
  <r>
    <x v="8"/>
    <n v="12"/>
    <s v="Encino"/>
    <n v="27"/>
    <n v="12"/>
    <n v="572.5566"/>
    <n v="0.1"/>
    <s v="LATIF"/>
    <n v="352.13325163946445"/>
    <n v="1.7606662581973223"/>
    <s v="DEJAR"/>
    <s v="DEJAR"/>
    <x v="0"/>
  </r>
  <r>
    <x v="8"/>
    <n v="13"/>
    <s v="Mano de león"/>
    <n v="29"/>
    <n v="15"/>
    <n v="660.52139999999997"/>
    <n v="0.1"/>
    <s v="LATIF"/>
    <n v="417.52015350701288"/>
    <n v="2.0876007675350641"/>
    <s v="DEJAR"/>
    <s v="DEJAR"/>
    <x v="0"/>
  </r>
  <r>
    <x v="8"/>
    <n v="14"/>
    <s v="Encino"/>
    <n v="34"/>
    <n v="16"/>
    <n v="907.92240000000004"/>
    <n v="0.1"/>
    <s v="LATIF"/>
    <n v="610.00375036985031"/>
    <n v="3.0500187518492514"/>
    <s v="DEJAR"/>
    <s v="DEJAR"/>
    <x v="0"/>
  </r>
  <r>
    <x v="8"/>
    <n v="15"/>
    <s v="Encino"/>
    <n v="33"/>
    <n v="15"/>
    <n v="855.30060000000003"/>
    <n v="0.1"/>
    <s v="LATIF"/>
    <n v="568.10727714388111"/>
    <n v="2.8405363857194055"/>
    <s v="DEJAR"/>
    <s v="DEJAR"/>
    <x v="0"/>
  </r>
  <r>
    <x v="8"/>
    <n v="16"/>
    <s v="Encino"/>
    <n v="28"/>
    <n v="14"/>
    <n v="615.75360000000001"/>
    <n v="0.1"/>
    <s v="LATIF"/>
    <n v="384.0191047547313"/>
    <n v="1.9200955237736563"/>
    <s v="DEJAR"/>
    <s v="DEJAR"/>
    <x v="0"/>
  </r>
  <r>
    <x v="8"/>
    <n v="17"/>
    <s v="Encino"/>
    <n v="19"/>
    <n v="12"/>
    <n v="283.52940000000001"/>
    <n v="0.1"/>
    <s v="LATIF"/>
    <n v="152.39095368994771"/>
    <n v="0.76195476844973853"/>
    <s v="DEJAR"/>
    <s v="DEJAR"/>
    <x v="0"/>
  </r>
  <r>
    <x v="8"/>
    <n v="18"/>
    <s v="Encino"/>
    <n v="13"/>
    <n v="10"/>
    <n v="132.73259999999999"/>
    <n v="0.1"/>
    <s v="LATIF"/>
    <n v="61.678288096341362"/>
    <n v="0.3083914404817068"/>
    <s v="DEJAR"/>
    <s v="DEJAR"/>
    <x v="0"/>
  </r>
  <r>
    <x v="8"/>
    <n v="19"/>
    <s v="Mano de león"/>
    <n v="18"/>
    <n v="12"/>
    <n v="254.46959999999999"/>
    <n v="0.1"/>
    <s v="LATIF"/>
    <n v="133.96512701589552"/>
    <n v="0.66982563507947757"/>
    <s v="DEJAR"/>
    <s v="DEJAR"/>
    <x v="0"/>
  </r>
  <r>
    <x v="8"/>
    <n v="20"/>
    <s v="Carreto"/>
    <n v="26"/>
    <n v="8"/>
    <n v="530.93039999999996"/>
    <n v="0.1"/>
    <s v="LATIF"/>
    <n v="321.84021980583157"/>
    <n v="1.6092010990291576"/>
    <s v="DEJAR"/>
    <s v="DEJAR"/>
    <x v="0"/>
  </r>
  <r>
    <x v="8"/>
    <n v="21"/>
    <s v="Mano de león"/>
    <n v="29"/>
    <n v="8"/>
    <n v="660.52139999999997"/>
    <n v="0.1"/>
    <s v="LATIF"/>
    <n v="417.52015350701288"/>
    <n v="2.0876007675350641"/>
    <s v="DEJAR"/>
    <s v="DEJAR"/>
    <x v="0"/>
  </r>
  <r>
    <x v="8"/>
    <n v="22"/>
    <s v="Encino"/>
    <n v="30"/>
    <n v="16"/>
    <n v="706.86"/>
    <n v="0.1"/>
    <s v="LATIF"/>
    <n v="452.65828470787153"/>
    <n v="2.2632914235393575"/>
    <s v="DEJAR"/>
    <s v="DEJAR"/>
    <x v="0"/>
  </r>
  <r>
    <x v="8"/>
    <n v="23"/>
    <s v="Encino"/>
    <n v="17"/>
    <n v="10"/>
    <n v="226.98060000000001"/>
    <n v="0.1"/>
    <s v="LATIF"/>
    <n v="116.90268878718483"/>
    <n v="0.58451344393592408"/>
    <s v="DEJAR"/>
    <s v="DEJAR"/>
    <x v="0"/>
  </r>
  <r>
    <x v="8"/>
    <n v="24"/>
    <s v="Encino"/>
    <n v="18"/>
    <n v="12"/>
    <n v="254.46959999999999"/>
    <n v="0.1"/>
    <s v="LATIF"/>
    <n v="133.96512701589552"/>
    <n v="0.66982563507947757"/>
    <s v="DEJAR"/>
    <s v="DEJAR"/>
    <x v="0"/>
  </r>
  <r>
    <x v="8"/>
    <n v="25"/>
    <s v="Encino"/>
    <n v="23"/>
    <n v="6"/>
    <n v="415.47660000000002"/>
    <n v="0.1"/>
    <s v="LATIF"/>
    <n v="240.28635306200815"/>
    <n v="1.2014317653100408"/>
    <s v="DEJAR"/>
    <s v="DEJAR"/>
    <x v="0"/>
  </r>
  <r>
    <x v="8"/>
    <n v="26"/>
    <s v="Encino"/>
    <n v="21"/>
    <n v="6"/>
    <n v="346.3614"/>
    <n v="0.1"/>
    <s v="LATIF"/>
    <n v="193.44615534703902"/>
    <n v="0.96723077673519509"/>
    <s v="DEJAR"/>
    <s v="DEJAR"/>
    <x v="0"/>
  </r>
  <r>
    <x v="8"/>
    <n v="27"/>
    <s v="Carreto"/>
    <n v="30"/>
    <n v="17"/>
    <n v="706.86"/>
    <n v="0.1"/>
    <s v="LATIF"/>
    <n v="452.65828470787153"/>
    <n v="2.2632914235393575"/>
    <s v="DEJAR"/>
    <s v="DEJAR"/>
    <x v="0"/>
  </r>
  <r>
    <x v="9"/>
    <n v="1"/>
    <s v="Carreto"/>
    <n v="30"/>
    <n v="40"/>
    <n v="706.86"/>
    <n v="0.1"/>
    <s v="LATIF"/>
    <n v="452.65828470787153"/>
    <n v="2.2632914235393575"/>
    <s v="DEJAR"/>
    <s v="DEJAR"/>
    <x v="0"/>
  </r>
  <r>
    <x v="9"/>
    <n v="2"/>
    <s v="Encino"/>
    <n v="20"/>
    <n v="5"/>
    <n v="314.15999999999997"/>
    <n v="0.1"/>
    <s v="LATIF"/>
    <n v="172.20874292148596"/>
    <n v="0.86104371460742979"/>
    <s v="DEJAR"/>
    <s v="DEJAR"/>
    <x v="0"/>
  </r>
  <r>
    <x v="9"/>
    <n v="3"/>
    <s v="Carreto"/>
    <n v="89"/>
    <n v="50"/>
    <n v="6221.1534000000001"/>
    <n v="0.1"/>
    <s v="LATIF"/>
    <n v="6045.4379267801514"/>
    <n v="30.227189633900753"/>
    <s v="DEJAR"/>
    <s v="DEJAR"/>
    <x v="0"/>
  </r>
  <r>
    <x v="9"/>
    <n v="4"/>
    <s v="Encino"/>
    <n v="13"/>
    <n v="4"/>
    <n v="132.73259999999999"/>
    <n v="0.1"/>
    <s v="LATIF"/>
    <n v="61.678288096341362"/>
    <n v="0.3083914404817068"/>
    <s v="DEJAR"/>
    <s v="DEPURAR"/>
    <x v="1"/>
  </r>
  <r>
    <x v="9"/>
    <n v="5"/>
    <s v="Encino"/>
    <n v="38"/>
    <n v="10"/>
    <n v="1134.1176"/>
    <n v="0.1"/>
    <s v="LATIF"/>
    <n v="795.18319242881773"/>
    <n v="3.9759159621440885"/>
    <s v="DEJAR"/>
    <s v="DEJAR"/>
    <x v="0"/>
  </r>
  <r>
    <x v="9"/>
    <n v="6"/>
    <s v="Encino"/>
    <n v="24"/>
    <n v="12"/>
    <n v="452.3904"/>
    <n v="0.1"/>
    <s v="LATIF"/>
    <n v="265.94050449183845"/>
    <n v="1.3297025224591923"/>
    <s v="DEJAR"/>
    <s v="DEJAR"/>
    <x v="0"/>
  </r>
  <r>
    <x v="9"/>
    <n v="7"/>
    <s v="Encino"/>
    <n v="43"/>
    <n v="15"/>
    <n v="1452.2046"/>
    <n v="0.1"/>
    <s v="LATIF"/>
    <n v="1067.6418523356226"/>
    <n v="5.3382092616781129"/>
    <s v="DEJAR"/>
    <s v="DEJAR"/>
    <x v="0"/>
  </r>
  <r>
    <x v="9"/>
    <n v="8"/>
    <s v="Encino"/>
    <n v="71"/>
    <n v="20"/>
    <n v="3959.2013999999999"/>
    <n v="0.1"/>
    <s v="LATIF"/>
    <n v="3528.0113879365035"/>
    <n v="17.640056939682516"/>
    <s v="DEJAR"/>
    <s v="DEJAR"/>
    <x v="0"/>
  </r>
  <r>
    <x v="9"/>
    <n v="9"/>
    <s v="Carreto"/>
    <n v="45"/>
    <n v="15"/>
    <n v="1590.4349999999999"/>
    <n v="0.1"/>
    <s v="LATIF"/>
    <n v="1189.832288643388"/>
    <n v="5.9491614432169397"/>
    <s v="DEJAR"/>
    <s v="DEJAR"/>
    <x v="0"/>
  </r>
  <r>
    <x v="9"/>
    <n v="10"/>
    <s v="Carreto"/>
    <n v="28"/>
    <n v="10"/>
    <n v="615.75360000000001"/>
    <n v="0.1"/>
    <s v="LATIF"/>
    <n v="384.0191047547313"/>
    <n v="1.9200955237736563"/>
    <s v="DEJAR"/>
    <s v="DEJAR"/>
    <x v="0"/>
  </r>
  <r>
    <x v="9"/>
    <n v="11"/>
    <s v="Encino"/>
    <n v="20"/>
    <n v="8"/>
    <n v="314.15999999999997"/>
    <n v="0.1"/>
    <s v="LATIF"/>
    <n v="172.20874292148596"/>
    <n v="0.86104371460742979"/>
    <s v="DEJAR"/>
    <s v="DEJAR"/>
    <x v="0"/>
  </r>
  <r>
    <x v="9"/>
    <n v="12"/>
    <s v="Encino"/>
    <n v="39"/>
    <n v="15"/>
    <n v="1194.5934"/>
    <n v="0.1"/>
    <s v="LATIF"/>
    <n v="845.97122872984858"/>
    <n v="4.2298561436492426"/>
    <s v="DEJAR"/>
    <s v="DEJAR"/>
    <x v="0"/>
  </r>
  <r>
    <x v="9"/>
    <n v="13"/>
    <s v="Encino"/>
    <n v="22"/>
    <n v="10"/>
    <n v="380.1336"/>
    <n v="0.1"/>
    <s v="LATIF"/>
    <n v="216.13001097424697"/>
    <n v="1.0806500548712348"/>
    <s v="DEJAR"/>
    <s v="DEJAR"/>
    <x v="0"/>
  </r>
  <r>
    <x v="9"/>
    <n v="14"/>
    <s v="Encino"/>
    <n v="18"/>
    <n v="10"/>
    <n v="254.46959999999999"/>
    <n v="0.1"/>
    <s v="LATIF"/>
    <n v="133.96512701589552"/>
    <n v="0.66982563507947757"/>
    <s v="DEJAR"/>
    <s v="DEJAR"/>
    <x v="0"/>
  </r>
  <r>
    <x v="9"/>
    <n v="15"/>
    <s v="Encino"/>
    <n v="53"/>
    <n v="20"/>
    <n v="2206.1886"/>
    <n v="0.1"/>
    <s v="LATIF"/>
    <n v="1757.381173209543"/>
    <n v="8.7869058660477144"/>
    <s v="DEJAR"/>
    <s v="DEJAR"/>
    <x v="0"/>
  </r>
  <r>
    <x v="9"/>
    <n v="16"/>
    <s v="Encino"/>
    <n v="40"/>
    <n v="15"/>
    <n v="1256.6399999999999"/>
    <n v="0.1"/>
    <s v="LATIF"/>
    <n v="898.59335245759792"/>
    <n v="4.4929667622879892"/>
    <s v="DEJAR"/>
    <s v="DEJAR"/>
    <x v="0"/>
  </r>
  <r>
    <x v="10"/>
    <n v="1"/>
    <s v="Encino"/>
    <n v="18"/>
    <n v="15"/>
    <n v="254.46959999999999"/>
    <n v="0.1"/>
    <s v="LATIF"/>
    <n v="133.96512701589552"/>
    <n v="0.66982563507947757"/>
    <s v="DEJAR"/>
    <s v="DEJAR"/>
    <x v="0"/>
  </r>
  <r>
    <x v="10"/>
    <n v="2"/>
    <s v="Encino"/>
    <n v="23"/>
    <n v="12"/>
    <n v="415.47660000000002"/>
    <n v="0.1"/>
    <s v="LATIF"/>
    <n v="240.28635306200815"/>
    <n v="1.2014317653100408"/>
    <s v="DEJAR"/>
    <s v="DEJAR"/>
    <x v="0"/>
  </r>
  <r>
    <x v="10"/>
    <n v="3"/>
    <s v="Encino"/>
    <n v="28"/>
    <n v="12"/>
    <n v="615.75360000000001"/>
    <n v="0.1"/>
    <s v="LATIF"/>
    <n v="384.0191047547313"/>
    <n v="1.9200955237736563"/>
    <s v="DEJAR"/>
    <s v="DEJAR"/>
    <x v="0"/>
  </r>
  <r>
    <x v="10"/>
    <n v="4"/>
    <s v="Encino"/>
    <n v="26"/>
    <n v="12"/>
    <n v="530.93039999999996"/>
    <n v="0.1"/>
    <s v="LATIF"/>
    <n v="321.84021980583157"/>
    <n v="1.6092010990291576"/>
    <s v="DEJAR"/>
    <s v="DEJAR"/>
    <x v="0"/>
  </r>
  <r>
    <x v="10"/>
    <n v="5"/>
    <s v="Encino"/>
    <n v="32"/>
    <n v="18"/>
    <n v="804.24959999999999"/>
    <n v="0.1"/>
    <s v="LATIF"/>
    <n v="527.931063141393"/>
    <n v="2.6396553157069649"/>
    <s v="DEJAR"/>
    <s v="DEJAR"/>
    <x v="0"/>
  </r>
  <r>
    <x v="10"/>
    <n v="6"/>
    <s v="Encino"/>
    <n v="40"/>
    <n v="20"/>
    <n v="1256.6399999999999"/>
    <n v="0.1"/>
    <s v="LATIF"/>
    <n v="898.59335245759792"/>
    <n v="4.4929667622879892"/>
    <s v="DEJAR"/>
    <s v="DEJAR"/>
    <x v="0"/>
  </r>
  <r>
    <x v="10"/>
    <n v="7"/>
    <s v="Encino"/>
    <n v="66"/>
    <n v="20"/>
    <n v="3421.2024000000001"/>
    <n v="0.1"/>
    <s v="LATIF"/>
    <n v="2964.4105988104543"/>
    <n v="14.822052994052269"/>
    <s v="DEJAR"/>
    <s v="DEJAR"/>
    <x v="0"/>
  </r>
  <r>
    <x v="10"/>
    <n v="8"/>
    <s v="Encino"/>
    <n v="42"/>
    <n v="18"/>
    <n v="1385.4456"/>
    <n v="0.1"/>
    <s v="LATIF"/>
    <n v="1009.4111733489757"/>
    <n v="5.0470558667448779"/>
    <s v="DEJAR"/>
    <s v="DEJAR"/>
    <x v="0"/>
  </r>
  <r>
    <x v="10"/>
    <n v="9"/>
    <s v="Encino"/>
    <n v="24"/>
    <n v="18"/>
    <n v="452.3904"/>
    <n v="0.1"/>
    <s v="LATIF"/>
    <n v="265.94050449183845"/>
    <n v="1.3297025224591923"/>
    <s v="DEJAR"/>
    <s v="DEJAR"/>
    <x v="0"/>
  </r>
  <r>
    <x v="10"/>
    <n v="10"/>
    <s v="Pino"/>
    <n v="10"/>
    <n v="8"/>
    <n v="78.539999999999992"/>
    <n v="0.1"/>
    <s v="CONIF"/>
    <n v="34.002873775253192"/>
    <n v="0.17001436887626595"/>
    <s v="DEJAR"/>
    <s v="DEJAR"/>
    <x v="0"/>
  </r>
  <r>
    <x v="10"/>
    <n v="11"/>
    <s v="Encino"/>
    <n v="19"/>
    <n v="10"/>
    <n v="283.52940000000001"/>
    <n v="0.1"/>
    <s v="LATIF"/>
    <n v="152.39095368994771"/>
    <n v="0.76195476844973853"/>
    <s v="DEJAR"/>
    <s v="DEJAR"/>
    <x v="0"/>
  </r>
  <r>
    <x v="10"/>
    <n v="12"/>
    <s v="Encino"/>
    <n v="30"/>
    <n v="12"/>
    <n v="706.86"/>
    <n v="0.1"/>
    <s v="LATIF"/>
    <n v="452.65828470787153"/>
    <n v="2.2632914235393575"/>
    <s v="DEJAR"/>
    <s v="DEJAR"/>
    <x v="0"/>
  </r>
  <r>
    <x v="10"/>
    <n v="13"/>
    <s v="Encino"/>
    <n v="26"/>
    <n v="12"/>
    <n v="530.93039999999996"/>
    <n v="0.1"/>
    <s v="LATIF"/>
    <n v="321.84021980583157"/>
    <n v="1.6092010990291576"/>
    <s v="DEJAR"/>
    <s v="DEJAR"/>
    <x v="0"/>
  </r>
  <r>
    <x v="10"/>
    <n v="14"/>
    <s v="Encino"/>
    <n v="35"/>
    <n v="12"/>
    <n v="962.11500000000001"/>
    <n v="0.1"/>
    <s v="LATIF"/>
    <n v="653.64029291244719"/>
    <n v="3.2682014645622357"/>
    <s v="DEJAR"/>
    <s v="DEJAR"/>
    <x v="0"/>
  </r>
  <r>
    <x v="10"/>
    <n v="15"/>
    <s v="Encino"/>
    <n v="24"/>
    <n v="12"/>
    <n v="452.3904"/>
    <n v="0.1"/>
    <s v="LATIF"/>
    <n v="265.94050449183845"/>
    <n v="1.3297025224591923"/>
    <s v="DEJAR"/>
    <s v="DEJAR"/>
    <x v="0"/>
  </r>
  <r>
    <x v="10"/>
    <n v="16"/>
    <s v="Encino"/>
    <n v="28"/>
    <n v="12"/>
    <n v="615.75360000000001"/>
    <n v="0.1"/>
    <s v="LATIF"/>
    <n v="384.0191047547313"/>
    <n v="1.9200955237736563"/>
    <s v="DEJAR"/>
    <s v="DEJAR"/>
    <x v="0"/>
  </r>
  <r>
    <x v="10"/>
    <n v="17"/>
    <s v="Encino"/>
    <n v="97"/>
    <n v="22"/>
    <n v="7389.8285999999998"/>
    <n v="0.1"/>
    <s v="LATIF"/>
    <n v="7422.1117317769904"/>
    <n v="37.110558658884948"/>
    <s v="DEJAR"/>
    <s v="DEJAR"/>
    <x v="0"/>
  </r>
  <r>
    <x v="10"/>
    <n v="18"/>
    <s v="Encino"/>
    <n v="29"/>
    <n v="15"/>
    <n v="660.52139999999997"/>
    <n v="0.1"/>
    <s v="LATIF"/>
    <n v="417.52015350701288"/>
    <n v="2.0876007675350641"/>
    <s v="DEJAR"/>
    <s v="DEJAR"/>
    <x v="0"/>
  </r>
  <r>
    <x v="10"/>
    <n v="19"/>
    <s v="Encino"/>
    <n v="14"/>
    <n v="17"/>
    <n v="153.9384"/>
    <n v="0.1"/>
    <s v="LATIF"/>
    <n v="73.59440964790268"/>
    <n v="0.36797204823951335"/>
    <s v="DEJAR"/>
    <s v="DEJAR"/>
    <x v="0"/>
  </r>
  <r>
    <x v="10"/>
    <n v="20"/>
    <s v="Encino"/>
    <n v="13"/>
    <n v="18"/>
    <n v="132.73259999999999"/>
    <n v="0.1"/>
    <s v="LATIF"/>
    <n v="61.678288096341362"/>
    <n v="0.3083914404817068"/>
    <s v="DEJAR"/>
    <s v="DEJAR"/>
    <x v="0"/>
  </r>
  <r>
    <x v="10"/>
    <n v="21"/>
    <s v="Encino"/>
    <n v="33"/>
    <n v="9"/>
    <n v="855.30060000000003"/>
    <n v="0.1"/>
    <s v="LATIF"/>
    <n v="568.10727714388111"/>
    <n v="2.8405363857194055"/>
    <s v="DEJAR"/>
    <s v="DEJAR"/>
    <x v="0"/>
  </r>
  <r>
    <x v="10"/>
    <n v="22"/>
    <s v="Encino"/>
    <n v="63"/>
    <n v="30"/>
    <n v="3117.2525999999998"/>
    <n v="0.1"/>
    <s v="LATIF"/>
    <n v="2653.2818400598117"/>
    <n v="13.266409200299059"/>
    <s v="DEJAR"/>
    <s v="DEJAR"/>
    <x v="0"/>
  </r>
  <r>
    <x v="10"/>
    <n v="23"/>
    <s v="Encino"/>
    <n v="21"/>
    <n v="12"/>
    <n v="346.3614"/>
    <n v="0.1"/>
    <s v="LATIF"/>
    <n v="193.44615534703902"/>
    <n v="0.96723077673519509"/>
    <s v="DEJAR"/>
    <s v="DEJAR"/>
    <x v="0"/>
  </r>
  <r>
    <x v="10"/>
    <n v="24"/>
    <s v="Encino"/>
    <n v="44"/>
    <n v="14"/>
    <n v="1520.5344"/>
    <n v="0.1"/>
    <s v="LATIF"/>
    <n v="1127.7766031692836"/>
    <n v="5.6388830158464174"/>
    <s v="DEJAR"/>
    <s v="DEJAR"/>
    <x v="0"/>
  </r>
  <r>
    <x v="10"/>
    <n v="25"/>
    <s v="Encino"/>
    <n v="21"/>
    <n v="15"/>
    <n v="346.3614"/>
    <n v="0.1"/>
    <s v="LATIF"/>
    <n v="193.44615534703902"/>
    <n v="0.96723077673519509"/>
    <s v="DEJAR"/>
    <s v="DEJAR"/>
    <x v="0"/>
  </r>
  <r>
    <x v="10"/>
    <n v="26"/>
    <s v="Encino"/>
    <n v="44"/>
    <n v="30"/>
    <n v="1520.5344"/>
    <n v="0.1"/>
    <s v="LATIF"/>
    <n v="1127.7766031692836"/>
    <n v="5.6388830158464174"/>
    <s v="DEJAR"/>
    <s v="DEJAR"/>
    <x v="0"/>
  </r>
  <r>
    <x v="10"/>
    <n v="27"/>
    <s v="Encino"/>
    <n v="23"/>
    <n v="15"/>
    <n v="415.47660000000002"/>
    <n v="0.1"/>
    <s v="LATIF"/>
    <n v="240.28635306200815"/>
    <n v="1.2014317653100408"/>
    <s v="DEJAR"/>
    <s v="DEJAR"/>
    <x v="0"/>
  </r>
  <r>
    <x v="11"/>
    <n v="1"/>
    <s v="Pino"/>
    <n v="14"/>
    <n v="10"/>
    <n v="153.9384"/>
    <n v="0.1"/>
    <s v="CONIF"/>
    <n v="74.413046354606593"/>
    <n v="0.37206523177303291"/>
    <s v="DEJAR"/>
    <s v="DEJAR"/>
    <x v="0"/>
  </r>
  <r>
    <x v="11"/>
    <n v="2"/>
    <s v="Pino"/>
    <n v="26"/>
    <n v="14"/>
    <n v="530.93039999999996"/>
    <n v="0.1"/>
    <s v="CONIF"/>
    <n v="314.35776105795452"/>
    <n v="1.5717888052897726"/>
    <s v="DEJAR"/>
    <s v="DEJAR"/>
    <x v="0"/>
  </r>
  <r>
    <x v="11"/>
    <n v="3"/>
    <s v="Encino"/>
    <n v="35"/>
    <n v="17"/>
    <n v="962.11500000000001"/>
    <n v="0.1"/>
    <s v="LATIF"/>
    <n v="653.64029291244719"/>
    <n v="3.2682014645622357"/>
    <s v="DEJAR"/>
    <s v="DEJAR"/>
    <x v="0"/>
  </r>
  <r>
    <x v="11"/>
    <n v="4"/>
    <s v="Pino"/>
    <n v="21"/>
    <n v="12"/>
    <n v="346.3614"/>
    <n v="0.1"/>
    <s v="CONIF"/>
    <n v="191.21684246269251"/>
    <n v="0.95608421231346252"/>
    <s v="DEJAR"/>
    <s v="DEJAR"/>
    <x v="0"/>
  </r>
  <r>
    <x v="11"/>
    <n v="5"/>
    <s v="Pino"/>
    <n v="23"/>
    <n v="12"/>
    <n v="415.47660000000002"/>
    <n v="0.1"/>
    <s v="CONIF"/>
    <n v="236.31310333101464"/>
    <n v="1.1815655166550731"/>
    <s v="DEJAR"/>
    <s v="DEJAR"/>
    <x v="0"/>
  </r>
  <r>
    <x v="11"/>
    <n v="6"/>
    <s v="Pino"/>
    <n v="19"/>
    <n v="10"/>
    <n v="283.52940000000001"/>
    <n v="0.1"/>
    <s v="CONIF"/>
    <n v="151.47942747069629"/>
    <n v="0.75739713735348135"/>
    <s v="DEJAR"/>
    <s v="DEJAR"/>
    <x v="0"/>
  </r>
  <r>
    <x v="11"/>
    <n v="7"/>
    <s v="Encino"/>
    <n v="12"/>
    <n v="8"/>
    <n v="113.0976"/>
    <n v="0.1"/>
    <s v="LATIF"/>
    <n v="50.965522775338236"/>
    <n v="0.25482761387669117"/>
    <s v="DEJAR"/>
    <s v="DEJAR"/>
    <x v="0"/>
  </r>
  <r>
    <x v="11"/>
    <n v="8"/>
    <s v="Encino"/>
    <n v="15"/>
    <n v="11"/>
    <n v="176.715"/>
    <n v="0.1"/>
    <s v="LATIF"/>
    <n v="86.748598761993364"/>
    <n v="0.43374299380996684"/>
    <s v="DEJAR"/>
    <s v="DEJAR"/>
    <x v="0"/>
  </r>
  <r>
    <x v="11"/>
    <n v="9"/>
    <s v="Encino"/>
    <n v="28"/>
    <n v="14"/>
    <n v="615.75360000000001"/>
    <n v="0.1"/>
    <s v="LATIF"/>
    <n v="384.0191047547313"/>
    <n v="1.9200955237736563"/>
    <s v="DEJAR"/>
    <s v="DEJAR"/>
    <x v="0"/>
  </r>
  <r>
    <x v="11"/>
    <n v="10"/>
    <s v="Pino"/>
    <n v="24"/>
    <n v="15"/>
    <n v="452.3904"/>
    <n v="0.1"/>
    <s v="CONIF"/>
    <n v="260.92189134611579"/>
    <n v="1.3046094567305788"/>
    <s v="DEJAR"/>
    <s v="DEJAR"/>
    <x v="0"/>
  </r>
  <r>
    <x v="11"/>
    <n v="11"/>
    <s v="Encino"/>
    <n v="32"/>
    <n v="18"/>
    <n v="804.24959999999999"/>
    <n v="0.1"/>
    <s v="LATIF"/>
    <n v="527.931063141393"/>
    <n v="2.6396553157069649"/>
    <s v="DEJAR"/>
    <s v="DEJAR"/>
    <x v="0"/>
  </r>
  <r>
    <x v="11"/>
    <n v="12"/>
    <s v="Encino"/>
    <n v="13"/>
    <n v="10"/>
    <n v="132.73259999999999"/>
    <n v="0.1"/>
    <s v="LATIF"/>
    <n v="61.678288096341362"/>
    <n v="0.3083914404817068"/>
    <s v="DEJAR"/>
    <s v="DEJAR"/>
    <x v="0"/>
  </r>
  <r>
    <x v="11"/>
    <n v="13"/>
    <s v="Encino"/>
    <n v="21"/>
    <n v="13"/>
    <n v="346.3614"/>
    <n v="0.1"/>
    <s v="LATIF"/>
    <n v="193.44615534703902"/>
    <n v="0.96723077673519509"/>
    <s v="DEJAR"/>
    <s v="DEJAR"/>
    <x v="0"/>
  </r>
  <r>
    <x v="11"/>
    <n v="14"/>
    <s v="Pino"/>
    <n v="23"/>
    <n v="13"/>
    <n v="415.47660000000002"/>
    <n v="0.1"/>
    <s v="CONIF"/>
    <n v="236.31310333101464"/>
    <n v="1.1815655166550731"/>
    <s v="DEJAR"/>
    <s v="DEJAR"/>
    <x v="0"/>
  </r>
  <r>
    <x v="11"/>
    <n v="15"/>
    <s v="Pino"/>
    <n v="26"/>
    <n v="12"/>
    <n v="530.93039999999996"/>
    <n v="0.1"/>
    <s v="CONIF"/>
    <n v="314.35776105795452"/>
    <n v="1.5717888052897726"/>
    <s v="DEJAR"/>
    <s v="DEJAR"/>
    <x v="0"/>
  </r>
  <r>
    <x v="11"/>
    <n v="16"/>
    <s v="Encino"/>
    <n v="38"/>
    <n v="19"/>
    <n v="1134.1176"/>
    <n v="0.1"/>
    <s v="LATIF"/>
    <n v="795.18319242881773"/>
    <n v="3.9759159621440885"/>
    <s v="DEJAR"/>
    <s v="DEJAR"/>
    <x v="0"/>
  </r>
  <r>
    <x v="11"/>
    <n v="17"/>
    <s v="Pino"/>
    <n v="29"/>
    <n v="15"/>
    <n v="660.52139999999997"/>
    <n v="0.1"/>
    <s v="CONIF"/>
    <n v="405.3327536426039"/>
    <n v="2.0266637682130195"/>
    <s v="DEJAR"/>
    <s v="DEJAR"/>
    <x v="0"/>
  </r>
  <r>
    <x v="11"/>
    <n v="18"/>
    <s v="Encino"/>
    <n v="22"/>
    <n v="16"/>
    <n v="380.1336"/>
    <n v="0.1"/>
    <s v="LATIF"/>
    <n v="216.13001097424697"/>
    <n v="1.0806500548712348"/>
    <s v="DEJAR"/>
    <s v="DEJAR"/>
    <x v="0"/>
  </r>
  <r>
    <x v="11"/>
    <n v="19"/>
    <s v="Encino"/>
    <n v="13"/>
    <n v="8"/>
    <n v="132.73259999999999"/>
    <n v="0.1"/>
    <s v="LATIF"/>
    <n v="61.678288096341362"/>
    <n v="0.3083914404817068"/>
    <s v="DEJAR"/>
    <s v="DEJAR"/>
    <x v="0"/>
  </r>
  <r>
    <x v="11"/>
    <n v="20"/>
    <s v="Encino"/>
    <n v="18"/>
    <n v="15"/>
    <n v="254.46959999999999"/>
    <n v="0.1"/>
    <s v="LATIF"/>
    <n v="133.96512701589552"/>
    <n v="0.66982563507947757"/>
    <s v="DEJAR"/>
    <s v="DEJAR"/>
    <x v="0"/>
  </r>
  <r>
    <x v="11"/>
    <n v="21"/>
    <s v="Encino"/>
    <n v="27"/>
    <n v="12"/>
    <n v="572.5566"/>
    <n v="0.1"/>
    <s v="LATIF"/>
    <n v="352.13325163946445"/>
    <n v="1.7606662581973223"/>
    <s v="DEJAR"/>
    <s v="DEJAR"/>
    <x v="0"/>
  </r>
  <r>
    <x v="11"/>
    <n v="22"/>
    <s v="Pino"/>
    <n v="31"/>
    <n v="17"/>
    <n v="754.76940000000002"/>
    <n v="0.1"/>
    <s v="CONIF"/>
    <n v="473.40054798786537"/>
    <n v="2.3670027399393265"/>
    <s v="DEJAR"/>
    <s v="DEJAR"/>
    <x v="0"/>
  </r>
  <r>
    <x v="11"/>
    <n v="23"/>
    <s v="Encino"/>
    <n v="16"/>
    <n v="12"/>
    <n v="201.0624"/>
    <n v="0.1"/>
    <s v="LATIF"/>
    <n v="101.17406776284028"/>
    <n v="0.5058703388142014"/>
    <s v="DEJAR"/>
    <s v="DEJAR"/>
    <x v="0"/>
  </r>
  <r>
    <x v="11"/>
    <n v="24"/>
    <s v="Encino"/>
    <n v="24"/>
    <n v="14"/>
    <n v="452.3904"/>
    <n v="0.1"/>
    <s v="LATIF"/>
    <n v="265.94050449183845"/>
    <n v="1.3297025224591923"/>
    <s v="DEJAR"/>
    <s v="DEJAR"/>
    <x v="0"/>
  </r>
  <r>
    <x v="11"/>
    <n v="25"/>
    <s v="Pino"/>
    <n v="27"/>
    <n v="15"/>
    <n v="572.5566"/>
    <n v="0.1"/>
    <s v="CONIF"/>
    <n v="343.22204552912302"/>
    <n v="1.7161102276456148"/>
    <s v="DEJAR"/>
    <s v="DEJAR"/>
    <x v="0"/>
  </r>
  <r>
    <x v="11"/>
    <n v="26"/>
    <s v="Pino"/>
    <n v="17"/>
    <n v="12"/>
    <n v="226.98060000000001"/>
    <n v="0.1"/>
    <s v="CONIF"/>
    <n v="116.92779249889976"/>
    <n v="0.58463896249449876"/>
    <s v="DEJAR"/>
    <s v="DEJAR"/>
    <x v="0"/>
  </r>
  <r>
    <x v="11"/>
    <n v="27"/>
    <s v="Pino"/>
    <n v="30"/>
    <n v="17"/>
    <n v="706.86"/>
    <n v="0.1"/>
    <s v="CONIF"/>
    <n v="438.61364745199307"/>
    <n v="2.1930682372599652"/>
    <s v="DEJAR"/>
    <s v="DEJAR"/>
    <x v="0"/>
  </r>
  <r>
    <x v="11"/>
    <n v="28"/>
    <s v="Encino"/>
    <n v="20"/>
    <n v="12"/>
    <n v="314.15999999999997"/>
    <n v="0.1"/>
    <s v="LATIF"/>
    <n v="172.20874292148596"/>
    <n v="0.86104371460742979"/>
    <s v="DEJAR"/>
    <s v="DEJAR"/>
    <x v="0"/>
  </r>
  <r>
    <x v="11"/>
    <n v="29"/>
    <s v="Encino"/>
    <n v="13"/>
    <n v="10"/>
    <n v="132.73259999999999"/>
    <n v="0.1"/>
    <s v="LATIF"/>
    <n v="61.678288096341362"/>
    <n v="0.3083914404817068"/>
    <s v="DEJAR"/>
    <s v="DEJAR"/>
    <x v="0"/>
  </r>
  <r>
    <x v="12"/>
    <n v="1"/>
    <s v="Carreto"/>
    <n v="60"/>
    <n v="12"/>
    <n v="2827.44"/>
    <n v="0.1"/>
    <s v="LATIF"/>
    <n v="2361.9923046462377"/>
    <n v="11.809961523231189"/>
    <s v="DEJAR"/>
    <s v="DEJAR"/>
    <x v="0"/>
  </r>
  <r>
    <x v="12"/>
    <n v="2"/>
    <s v="Ilamo"/>
    <n v="32"/>
    <n v="12"/>
    <n v="804.24959999999999"/>
    <n v="0.1"/>
    <s v="LATIF"/>
    <n v="527.931063141393"/>
    <n v="2.6396553157069649"/>
    <s v="DEJAR"/>
    <s v="DEJAR"/>
    <x v="0"/>
  </r>
  <r>
    <x v="12"/>
    <n v="3"/>
    <s v="Ilamo"/>
    <n v="30"/>
    <n v="10"/>
    <n v="706.86"/>
    <n v="0.1"/>
    <s v="LATIF"/>
    <n v="452.65828470787153"/>
    <n v="2.2632914235393575"/>
    <s v="DEJAR"/>
    <s v="DEJAR"/>
    <x v="0"/>
  </r>
  <r>
    <x v="12"/>
    <n v="4"/>
    <s v="Carreto"/>
    <n v="29"/>
    <n v="12"/>
    <n v="660.52139999999997"/>
    <n v="0.1"/>
    <s v="LATIF"/>
    <n v="417.52015350701288"/>
    <n v="2.0876007675350641"/>
    <s v="DEJAR"/>
    <s v="DEJAR"/>
    <x v="0"/>
  </r>
  <r>
    <x v="12"/>
    <n v="5"/>
    <s v="Ilamo"/>
    <n v="24"/>
    <n v="12"/>
    <n v="452.3904"/>
    <n v="0.1"/>
    <s v="LATIF"/>
    <n v="265.94050449183845"/>
    <n v="1.3297025224591923"/>
    <s v="DEJAR"/>
    <s v="DEJAR"/>
    <x v="0"/>
  </r>
  <r>
    <x v="12"/>
    <n v="6"/>
    <s v="Ilamo"/>
    <n v="36"/>
    <n v="12"/>
    <n v="1017.8783999999999"/>
    <n v="0.1"/>
    <s v="LATIF"/>
    <n v="699.03635875505904"/>
    <n v="3.4951817937752954"/>
    <s v="DEJAR"/>
    <s v="DEJAR"/>
    <x v="0"/>
  </r>
  <r>
    <x v="12"/>
    <n v="7"/>
    <s v="Cedrillo"/>
    <n v="28"/>
    <n v="12"/>
    <n v="615.75360000000001"/>
    <n v="0.1"/>
    <s v="LATIF"/>
    <n v="384.0191047547313"/>
    <n v="1.9200955237736563"/>
    <s v="DEJAR"/>
    <s v="DEJAR"/>
    <x v="0"/>
  </r>
  <r>
    <x v="12"/>
    <n v="8"/>
    <s v="Desconocido"/>
    <n v="18"/>
    <n v="10"/>
    <n v="254.46959999999999"/>
    <n v="0.1"/>
    <s v="LATIF"/>
    <n v="133.96512701589552"/>
    <n v="0.66982563507947757"/>
    <s v="DEJAR"/>
    <s v="DEJAR"/>
    <x v="0"/>
  </r>
  <r>
    <x v="12"/>
    <n v="9"/>
    <s v="Desconocido"/>
    <n v="28"/>
    <n v="10"/>
    <n v="615.75360000000001"/>
    <n v="0.1"/>
    <s v="LATIF"/>
    <n v="384.0191047547313"/>
    <n v="1.9200955237736563"/>
    <s v="DEJAR"/>
    <s v="DEJAR"/>
    <x v="0"/>
  </r>
  <r>
    <x v="12"/>
    <n v="10"/>
    <s v="Desconocido"/>
    <n v="25"/>
    <n v="10"/>
    <n v="490.875"/>
    <n v="0.1"/>
    <s v="LATIF"/>
    <n v="293.11711779854511"/>
    <n v="1.4655855889927254"/>
    <s v="DEJAR"/>
    <s v="DEJAR"/>
    <x v="0"/>
  </r>
  <r>
    <x v="12"/>
    <n v="11"/>
    <s v="Encino"/>
    <n v="72"/>
    <n v="15"/>
    <n v="4071.5135999999998"/>
    <n v="0.1"/>
    <s v="LATIF"/>
    <n v="3647.6047292781691"/>
    <n v="18.238023646390847"/>
    <s v="DEJAR"/>
    <s v="DEJAR"/>
    <x v="0"/>
  </r>
  <r>
    <x v="12"/>
    <n v="12"/>
    <s v="Guachipilín"/>
    <n v="13"/>
    <n v="8"/>
    <n v="132.73259999999999"/>
    <n v="0.1"/>
    <s v="LATIF"/>
    <n v="61.678288096341362"/>
    <n v="0.3083914404817068"/>
    <s v="DEJAR"/>
    <s v="DEJAR"/>
    <x v="0"/>
  </r>
  <r>
    <x v="12"/>
    <n v="13"/>
    <s v="Encino"/>
    <n v="36"/>
    <n v="12"/>
    <n v="1017.8783999999999"/>
    <n v="0.1"/>
    <s v="LATIF"/>
    <n v="699.03635875505904"/>
    <n v="3.4951817937752954"/>
    <s v="DEJAR"/>
    <s v="DEJAR"/>
    <x v="0"/>
  </r>
  <r>
    <x v="12"/>
    <n v="14"/>
    <s v="Encino"/>
    <n v="34"/>
    <n v="20"/>
    <n v="907.92240000000004"/>
    <n v="0.1"/>
    <s v="LATIF"/>
    <n v="610.00375036985031"/>
    <n v="3.0500187518492514"/>
    <s v="DEJAR"/>
    <s v="DEJAR"/>
    <x v="0"/>
  </r>
  <r>
    <x v="12"/>
    <n v="15"/>
    <s v="Encino"/>
    <n v="12"/>
    <n v="10"/>
    <n v="113.0976"/>
    <n v="0.1"/>
    <s v="LATIF"/>
    <n v="50.965522775338236"/>
    <n v="0.25482761387669117"/>
    <s v="DEJAR"/>
    <s v="DEJAR"/>
    <x v="0"/>
  </r>
  <r>
    <x v="12"/>
    <n v="16"/>
    <s v="Desconocido"/>
    <n v="36"/>
    <n v="12"/>
    <n v="1017.8783999999999"/>
    <n v="0.1"/>
    <s v="LATIF"/>
    <n v="699.03635875505904"/>
    <n v="3.4951817937752954"/>
    <s v="DEJAR"/>
    <s v="DEJAR"/>
    <x v="0"/>
  </r>
  <r>
    <x v="12"/>
    <n v="17"/>
    <s v="Cedrillo"/>
    <n v="20"/>
    <n v="10"/>
    <n v="314.15999999999997"/>
    <n v="0.1"/>
    <s v="LATIF"/>
    <n v="172.20874292148596"/>
    <n v="0.86104371460742979"/>
    <s v="DEJAR"/>
    <s v="DEJAR"/>
    <x v="0"/>
  </r>
  <r>
    <x v="12"/>
    <n v="18"/>
    <s v="Encino"/>
    <n v="37"/>
    <n v="15"/>
    <n v="1075.2126000000001"/>
    <n v="0.1"/>
    <s v="LATIF"/>
    <n v="746.21106208469121"/>
    <n v="3.7310553104234558"/>
    <s v="DEJAR"/>
    <s v="DEJAR"/>
    <x v="0"/>
  </r>
  <r>
    <x v="12"/>
    <n v="19"/>
    <s v="Ilamo"/>
    <n v="30"/>
    <n v="15"/>
    <n v="706.86"/>
    <n v="0.1"/>
    <s v="LATIF"/>
    <n v="452.65828470787153"/>
    <n v="2.2632914235393575"/>
    <s v="DEJAR"/>
    <s v="DEJAR"/>
    <x v="0"/>
  </r>
  <r>
    <x v="12"/>
    <n v="20"/>
    <s v="Cedrillo"/>
    <n v="33"/>
    <n v="18"/>
    <n v="855.30060000000003"/>
    <n v="0.1"/>
    <s v="LATIF"/>
    <n v="568.10727714388111"/>
    <n v="2.8405363857194055"/>
    <s v="DEJAR"/>
    <s v="DEJAR"/>
    <x v="0"/>
  </r>
  <r>
    <x v="12"/>
    <n v="21"/>
    <s v="Taray"/>
    <n v="38"/>
    <n v="14"/>
    <n v="1134.1176"/>
    <n v="0.1"/>
    <s v="LATIF"/>
    <n v="795.18319242881773"/>
    <n v="3.9759159621440885"/>
    <s v="DEJAR"/>
    <s v="DEJAR"/>
    <x v="0"/>
  </r>
  <r>
    <x v="13"/>
    <n v="1"/>
    <s v="Encino"/>
    <n v="21"/>
    <n v="12"/>
    <n v="346.3614"/>
    <n v="0.1"/>
    <s v="LATIF"/>
    <n v="193.44615534703902"/>
    <n v="0.96723077673519509"/>
    <s v="DEJAR"/>
    <s v="DEJAR"/>
    <x v="0"/>
  </r>
  <r>
    <x v="13"/>
    <n v="2"/>
    <s v="Encino"/>
    <n v="17"/>
    <n v="11"/>
    <n v="226.98060000000001"/>
    <n v="0.1"/>
    <s v="LATIF"/>
    <n v="116.90268878718483"/>
    <n v="0.58451344393592408"/>
    <s v="DEJAR"/>
    <s v="DEJAR"/>
    <x v="0"/>
  </r>
  <r>
    <x v="13"/>
    <n v="3"/>
    <s v="Carreto"/>
    <n v="14"/>
    <n v="10"/>
    <n v="153.9384"/>
    <n v="0.1"/>
    <s v="LATIF"/>
    <n v="73.59440964790268"/>
    <n v="0.36797204823951335"/>
    <s v="DEJAR"/>
    <s v="DEJAR"/>
    <x v="0"/>
  </r>
  <r>
    <x v="13"/>
    <n v="4"/>
    <s v="Encino"/>
    <n v="26"/>
    <n v="13"/>
    <n v="530.93039999999996"/>
    <n v="0.1"/>
    <s v="LATIF"/>
    <n v="321.84021980583157"/>
    <n v="1.6092010990291576"/>
    <s v="DEJAR"/>
    <s v="DEJAR"/>
    <x v="0"/>
  </r>
  <r>
    <x v="13"/>
    <n v="5"/>
    <s v="Encino"/>
    <n v="28"/>
    <n v="16"/>
    <n v="615.75360000000001"/>
    <n v="0.1"/>
    <s v="LATIF"/>
    <n v="384.0191047547313"/>
    <n v="1.9200955237736563"/>
    <s v="DEJAR"/>
    <s v="DEJAR"/>
    <x v="0"/>
  </r>
  <r>
    <x v="13"/>
    <n v="6"/>
    <s v="Encino"/>
    <n v="32"/>
    <n v="17"/>
    <n v="804.24959999999999"/>
    <n v="0.1"/>
    <s v="LATIF"/>
    <n v="527.931063141393"/>
    <n v="2.6396553157069649"/>
    <s v="DEJAR"/>
    <s v="DEJAR"/>
    <x v="0"/>
  </r>
  <r>
    <x v="13"/>
    <n v="7"/>
    <s v="Encino"/>
    <n v="24"/>
    <n v="15"/>
    <n v="452.3904"/>
    <n v="0.1"/>
    <s v="LATIF"/>
    <n v="265.94050449183845"/>
    <n v="1.3297025224591923"/>
    <s v="DEJAR"/>
    <s v="DEJAR"/>
    <x v="0"/>
  </r>
  <r>
    <x v="13"/>
    <n v="8"/>
    <s v="Carreto"/>
    <n v="29"/>
    <n v="16"/>
    <n v="660.52139999999997"/>
    <n v="0.1"/>
    <s v="LATIF"/>
    <n v="417.52015350701288"/>
    <n v="2.0876007675350641"/>
    <s v="DEJAR"/>
    <s v="DEJAR"/>
    <x v="0"/>
  </r>
  <r>
    <x v="13"/>
    <n v="9"/>
    <s v="Carreto"/>
    <n v="34"/>
    <n v="17"/>
    <n v="907.92240000000004"/>
    <n v="0.1"/>
    <s v="LATIF"/>
    <n v="610.00375036985031"/>
    <n v="3.0500187518492514"/>
    <s v="DEJAR"/>
    <s v="DEJAR"/>
    <x v="0"/>
  </r>
  <r>
    <x v="13"/>
    <n v="10"/>
    <s v="Encino"/>
    <n v="19"/>
    <n v="10"/>
    <n v="283.52940000000001"/>
    <n v="0.1"/>
    <s v="LATIF"/>
    <n v="152.39095368994771"/>
    <n v="0.76195476844973853"/>
    <s v="DEJAR"/>
    <s v="DEJAR"/>
    <x v="0"/>
  </r>
  <r>
    <x v="13"/>
    <n v="11"/>
    <s v="Encino"/>
    <n v="17"/>
    <n v="9"/>
    <n v="226.98060000000001"/>
    <n v="0.1"/>
    <s v="LATIF"/>
    <n v="116.90268878718483"/>
    <n v="0.58451344393592408"/>
    <s v="DEJAR"/>
    <s v="DEJAR"/>
    <x v="0"/>
  </r>
  <r>
    <x v="13"/>
    <n v="12"/>
    <s v="Encino"/>
    <n v="21"/>
    <n v="12"/>
    <n v="346.3614"/>
    <n v="0.1"/>
    <s v="LATIF"/>
    <n v="193.44615534703902"/>
    <n v="0.96723077673519509"/>
    <s v="DEJAR"/>
    <s v="DEJAR"/>
    <x v="0"/>
  </r>
  <r>
    <x v="13"/>
    <n v="13"/>
    <s v="Desconocido"/>
    <n v="28"/>
    <n v="15"/>
    <n v="615.75360000000001"/>
    <n v="0.1"/>
    <s v="LATIF"/>
    <n v="384.0191047547313"/>
    <n v="1.9200955237736563"/>
    <s v="DEJAR"/>
    <s v="DEJAR"/>
    <x v="0"/>
  </r>
  <r>
    <x v="13"/>
    <n v="14"/>
    <s v="Encino"/>
    <n v="32"/>
    <n v="16"/>
    <n v="804.24959999999999"/>
    <n v="0.1"/>
    <s v="LATIF"/>
    <n v="527.931063141393"/>
    <n v="2.6396553157069649"/>
    <s v="DEJAR"/>
    <s v="DEJAR"/>
    <x v="0"/>
  </r>
  <r>
    <x v="13"/>
    <n v="15"/>
    <s v="Encino"/>
    <n v="16"/>
    <n v="9"/>
    <n v="201.0624"/>
    <n v="0.1"/>
    <s v="LATIF"/>
    <n v="101.17406776284028"/>
    <n v="0.5058703388142014"/>
    <s v="DEJAR"/>
    <s v="DEJAR"/>
    <x v="0"/>
  </r>
  <r>
    <x v="13"/>
    <n v="16"/>
    <s v="Encino"/>
    <n v="23"/>
    <n v="12"/>
    <n v="415.47660000000002"/>
    <n v="0.1"/>
    <s v="LATIF"/>
    <n v="240.28635306200815"/>
    <n v="1.2014317653100408"/>
    <s v="DEJAR"/>
    <s v="DEJAR"/>
    <x v="0"/>
  </r>
  <r>
    <x v="13"/>
    <n v="17"/>
    <s v="Encino"/>
    <n v="29"/>
    <n v="15"/>
    <n v="660.52139999999997"/>
    <n v="0.1"/>
    <s v="LATIF"/>
    <n v="417.52015350701288"/>
    <n v="2.0876007675350641"/>
    <s v="DEJAR"/>
    <s v="DEJAR"/>
    <x v="0"/>
  </r>
  <r>
    <x v="13"/>
    <n v="18"/>
    <s v="Encino"/>
    <n v="19"/>
    <n v="12"/>
    <n v="283.52940000000001"/>
    <n v="0.1"/>
    <s v="LATIF"/>
    <n v="152.39095368994771"/>
    <n v="0.76195476844973853"/>
    <s v="DEJAR"/>
    <s v="DEJAR"/>
    <x v="0"/>
  </r>
  <r>
    <x v="13"/>
    <n v="19"/>
    <s v="Carreto"/>
    <n v="33"/>
    <n v="17"/>
    <n v="855.30060000000003"/>
    <n v="0.1"/>
    <s v="LATIF"/>
    <n v="568.10727714388111"/>
    <n v="2.8405363857194055"/>
    <s v="DEJAR"/>
    <s v="DEJAR"/>
    <x v="0"/>
  </r>
  <r>
    <x v="13"/>
    <n v="20"/>
    <s v="Encino"/>
    <n v="22"/>
    <n v="14"/>
    <n v="380.1336"/>
    <n v="0.1"/>
    <s v="LATIF"/>
    <n v="216.13001097424697"/>
    <n v="1.0806500548712348"/>
    <s v="DEJAR"/>
    <s v="DEJAR"/>
    <x v="0"/>
  </r>
  <r>
    <x v="13"/>
    <n v="21"/>
    <s v="Encino"/>
    <n v="18"/>
    <n v="10"/>
    <n v="254.46959999999999"/>
    <n v="0.1"/>
    <s v="LATIF"/>
    <n v="133.96512701589552"/>
    <n v="0.66982563507947757"/>
    <s v="DEJAR"/>
    <s v="DEJAR"/>
    <x v="0"/>
  </r>
  <r>
    <x v="13"/>
    <n v="22"/>
    <s v="Carreto"/>
    <n v="27"/>
    <n v="15"/>
    <n v="572.5566"/>
    <n v="0.1"/>
    <s v="LATIF"/>
    <n v="352.13325163946445"/>
    <n v="1.7606662581973223"/>
    <s v="DEJAR"/>
    <s v="DEJAR"/>
    <x v="0"/>
  </r>
  <r>
    <x v="13"/>
    <n v="23"/>
    <s v="Carreto"/>
    <n v="25"/>
    <n v="15"/>
    <n v="490.875"/>
    <n v="0.1"/>
    <s v="LATIF"/>
    <n v="293.11711779854511"/>
    <n v="1.4655855889927254"/>
    <s v="DEJAR"/>
    <s v="DEJAR"/>
    <x v="0"/>
  </r>
  <r>
    <x v="13"/>
    <n v="24"/>
    <s v="Encino"/>
    <n v="21"/>
    <n v="12"/>
    <n v="346.3614"/>
    <n v="0.1"/>
    <s v="LATIF"/>
    <n v="193.44615534703902"/>
    <n v="0.96723077673519509"/>
    <s v="DEJAR"/>
    <s v="DEJAR"/>
    <x v="0"/>
  </r>
  <r>
    <x v="13"/>
    <n v="25"/>
    <s v="Encino"/>
    <n v="35"/>
    <n v="18"/>
    <n v="962.11500000000001"/>
    <n v="0.1"/>
    <s v="LATIF"/>
    <n v="653.64029291244719"/>
    <n v="3.2682014645622357"/>
    <s v="DEJAR"/>
    <s v="DEJAR"/>
    <x v="0"/>
  </r>
  <r>
    <x v="13"/>
    <n v="26"/>
    <s v="Encino"/>
    <n v="26"/>
    <n v="15"/>
    <n v="530.93039999999996"/>
    <n v="0.1"/>
    <s v="LATIF"/>
    <n v="321.84021980583157"/>
    <n v="1.6092010990291576"/>
    <s v="DEJAR"/>
    <s v="DEJAR"/>
    <x v="0"/>
  </r>
  <r>
    <x v="13"/>
    <n v="27"/>
    <s v="Encino"/>
    <n v="17"/>
    <n v="13"/>
    <n v="226.98060000000001"/>
    <n v="0.1"/>
    <s v="LATIF"/>
    <n v="116.90268878718483"/>
    <n v="0.58451344393592408"/>
    <s v="DEJAR"/>
    <s v="DEJAR"/>
    <x v="0"/>
  </r>
  <r>
    <x v="13"/>
    <n v="28"/>
    <s v="Encino"/>
    <n v="24"/>
    <n v="14"/>
    <n v="452.3904"/>
    <n v="0.1"/>
    <s v="LATIF"/>
    <n v="265.94050449183845"/>
    <n v="1.3297025224591923"/>
    <s v="DEJAR"/>
    <s v="DEJAR"/>
    <x v="0"/>
  </r>
  <r>
    <x v="13"/>
    <n v="29"/>
    <s v="Encino"/>
    <n v="19"/>
    <n v="12"/>
    <n v="283.52940000000001"/>
    <n v="0.1"/>
    <s v="LATIF"/>
    <n v="152.39095368994771"/>
    <n v="0.76195476844973853"/>
    <s v="DEJAR"/>
    <s v="DEJAR"/>
    <x v="0"/>
  </r>
  <r>
    <x v="13"/>
    <n v="30"/>
    <s v="Carreto"/>
    <n v="36"/>
    <n v="18"/>
    <n v="1017.8783999999999"/>
    <n v="0.1"/>
    <s v="LATIF"/>
    <n v="699.03635875505904"/>
    <n v="3.4951817937752954"/>
    <s v="DEJAR"/>
    <s v="DEJAR"/>
    <x v="0"/>
  </r>
  <r>
    <x v="13"/>
    <n v="31"/>
    <s v="Encino"/>
    <n v="31"/>
    <n v="16"/>
    <n v="754.76940000000002"/>
    <n v="0.1"/>
    <s v="LATIF"/>
    <n v="489.45492453923617"/>
    <n v="2.4472746226961806"/>
    <s v="DEJAR"/>
    <s v="DEJAR"/>
    <x v="0"/>
  </r>
  <r>
    <x v="13"/>
    <n v="32"/>
    <s v="Encino"/>
    <n v="18"/>
    <n v="13"/>
    <n v="254.46959999999999"/>
    <n v="0.1"/>
    <s v="LATIF"/>
    <n v="133.96512701589552"/>
    <n v="0.66982563507947757"/>
    <s v="DEJAR"/>
    <s v="DEJAR"/>
    <x v="0"/>
  </r>
  <r>
    <x v="13"/>
    <n v="33"/>
    <s v="Encino"/>
    <n v="29"/>
    <n v="17"/>
    <n v="660.52139999999997"/>
    <n v="0.1"/>
    <s v="LATIF"/>
    <n v="417.52015350701288"/>
    <n v="2.0876007675350641"/>
    <s v="DEJAR"/>
    <s v="DEJAR"/>
    <x v="0"/>
  </r>
  <r>
    <x v="13"/>
    <n v="34"/>
    <s v="Encino"/>
    <n v="30"/>
    <n v="16"/>
    <n v="706.86"/>
    <n v="0.1"/>
    <s v="LATIF"/>
    <n v="452.65828470787153"/>
    <n v="2.2632914235393575"/>
    <s v="DEJAR"/>
    <s v="DEJAR"/>
    <x v="0"/>
  </r>
  <r>
    <x v="13"/>
    <n v="35"/>
    <s v="Carreto"/>
    <n v="26"/>
    <n v="15"/>
    <n v="530.93039999999996"/>
    <n v="0.1"/>
    <s v="LATIF"/>
    <n v="321.84021980583157"/>
    <n v="1.6092010990291576"/>
    <s v="DEJAR"/>
    <s v="DEJAR"/>
    <x v="0"/>
  </r>
  <r>
    <x v="13"/>
    <n v="36"/>
    <s v="Carreto"/>
    <n v="20"/>
    <n v="14"/>
    <n v="314.15999999999997"/>
    <n v="0.1"/>
    <s v="LATIF"/>
    <n v="172.20874292148596"/>
    <n v="0.86104371460742979"/>
    <s v="DEJAR"/>
    <s v="DEJAR"/>
    <x v="0"/>
  </r>
  <r>
    <x v="14"/>
    <n v="1"/>
    <s v="Encino"/>
    <n v="30"/>
    <n v="15"/>
    <n v="706.86"/>
    <n v="0.1"/>
    <s v="LATIF"/>
    <n v="452.65828470787153"/>
    <n v="2.2632914235393575"/>
    <s v="DEJAR"/>
    <s v="DEJAR"/>
    <x v="0"/>
  </r>
  <r>
    <x v="14"/>
    <n v="2"/>
    <s v="Encino"/>
    <n v="27"/>
    <n v="13"/>
    <n v="572.5566"/>
    <n v="0.1"/>
    <s v="LATIF"/>
    <n v="352.13325163946445"/>
    <n v="1.7606662581973223"/>
    <s v="DEJAR"/>
    <s v="DEJAR"/>
    <x v="0"/>
  </r>
  <r>
    <x v="14"/>
    <n v="3"/>
    <s v="Encino"/>
    <n v="32"/>
    <n v="15"/>
    <n v="804.24959999999999"/>
    <n v="0.1"/>
    <s v="LATIF"/>
    <n v="527.931063141393"/>
    <n v="2.6396553157069649"/>
    <s v="DEJAR"/>
    <s v="DEJAR"/>
    <x v="0"/>
  </r>
  <r>
    <x v="14"/>
    <n v="4"/>
    <s v="Carreto"/>
    <n v="28"/>
    <n v="13"/>
    <n v="615.75360000000001"/>
    <n v="0.1"/>
    <s v="LATIF"/>
    <n v="384.0191047547313"/>
    <n v="1.9200955237736563"/>
    <s v="DEJAR"/>
    <s v="DEJAR"/>
    <x v="0"/>
  </r>
  <r>
    <x v="14"/>
    <n v="5"/>
    <s v="Carreto"/>
    <n v="31"/>
    <n v="13"/>
    <n v="754.76940000000002"/>
    <n v="0.1"/>
    <s v="LATIF"/>
    <n v="489.45492453923617"/>
    <n v="2.4472746226961806"/>
    <s v="DEJAR"/>
    <s v="DEJAR"/>
    <x v="0"/>
  </r>
  <r>
    <x v="14"/>
    <n v="6"/>
    <s v="Encino"/>
    <n v="26"/>
    <n v="12"/>
    <n v="530.93039999999996"/>
    <n v="0.1"/>
    <s v="LATIF"/>
    <n v="321.84021980583157"/>
    <n v="1.6092010990291576"/>
    <s v="DEJAR"/>
    <s v="DEJAR"/>
    <x v="0"/>
  </r>
  <r>
    <x v="14"/>
    <n v="7"/>
    <s v="Encino"/>
    <n v="29"/>
    <n v="14"/>
    <n v="660.52139999999997"/>
    <n v="0.1"/>
    <s v="LATIF"/>
    <n v="417.52015350701288"/>
    <n v="2.0876007675350641"/>
    <s v="DEJAR"/>
    <s v="DEJAR"/>
    <x v="0"/>
  </r>
  <r>
    <x v="14"/>
    <n v="8"/>
    <s v="Carreto"/>
    <n v="24"/>
    <n v="10"/>
    <n v="452.3904"/>
    <n v="0.1"/>
    <s v="LATIF"/>
    <n v="265.94050449183845"/>
    <n v="1.3297025224591923"/>
    <s v="DEJAR"/>
    <s v="DEJAR"/>
    <x v="0"/>
  </r>
  <r>
    <x v="14"/>
    <n v="9"/>
    <s v="Encino"/>
    <n v="30"/>
    <n v="14"/>
    <n v="706.86"/>
    <n v="0.1"/>
    <s v="LATIF"/>
    <n v="452.65828470787153"/>
    <n v="2.2632914235393575"/>
    <s v="DEJAR"/>
    <s v="DEJAR"/>
    <x v="0"/>
  </r>
  <r>
    <x v="14"/>
    <n v="10"/>
    <s v="Encino"/>
    <n v="22"/>
    <n v="10"/>
    <n v="380.1336"/>
    <n v="0.1"/>
    <s v="LATIF"/>
    <n v="216.13001097424697"/>
    <n v="1.0806500548712348"/>
    <s v="DEJAR"/>
    <s v="DEJAR"/>
    <x v="0"/>
  </r>
  <r>
    <x v="14"/>
    <n v="11"/>
    <s v="Encino"/>
    <n v="26"/>
    <n v="12"/>
    <n v="530.93039999999996"/>
    <n v="0.1"/>
    <s v="LATIF"/>
    <n v="321.84021980583157"/>
    <n v="1.6092010990291576"/>
    <s v="DEJAR"/>
    <s v="DEJAR"/>
    <x v="0"/>
  </r>
  <r>
    <x v="14"/>
    <n v="12"/>
    <s v="Encino"/>
    <n v="17"/>
    <n v="8"/>
    <n v="226.98060000000001"/>
    <n v="0.1"/>
    <s v="LATIF"/>
    <n v="116.90268878718483"/>
    <n v="0.58451344393592408"/>
    <s v="DEJAR"/>
    <s v="DEJAR"/>
    <x v="0"/>
  </r>
  <r>
    <x v="14"/>
    <n v="13"/>
    <s v="Carreto"/>
    <n v="19"/>
    <n v="12"/>
    <n v="283.52940000000001"/>
    <n v="0.1"/>
    <s v="LATIF"/>
    <n v="152.39095368994771"/>
    <n v="0.76195476844973853"/>
    <s v="DEJAR"/>
    <s v="DEJAR"/>
    <x v="0"/>
  </r>
  <r>
    <x v="14"/>
    <n v="14"/>
    <s v="Encino"/>
    <n v="32"/>
    <n v="15"/>
    <n v="804.24959999999999"/>
    <n v="0.1"/>
    <s v="LATIF"/>
    <n v="527.931063141393"/>
    <n v="2.6396553157069649"/>
    <s v="DEJAR"/>
    <s v="DEJAR"/>
    <x v="0"/>
  </r>
  <r>
    <x v="14"/>
    <n v="15"/>
    <s v="Carreto"/>
    <n v="35"/>
    <n v="16"/>
    <n v="962.11500000000001"/>
    <n v="0.1"/>
    <s v="LATIF"/>
    <n v="653.64029291244719"/>
    <n v="3.2682014645622357"/>
    <s v="DEJAR"/>
    <s v="DEJAR"/>
    <x v="0"/>
  </r>
  <r>
    <x v="14"/>
    <n v="16"/>
    <s v="Encino"/>
    <n v="28"/>
    <n v="12"/>
    <n v="615.75360000000001"/>
    <n v="0.1"/>
    <s v="LATIF"/>
    <n v="384.0191047547313"/>
    <n v="1.9200955237736563"/>
    <s v="DEJAR"/>
    <s v="DEJAR"/>
    <x v="0"/>
  </r>
  <r>
    <x v="14"/>
    <n v="17"/>
    <s v="Encino"/>
    <n v="21"/>
    <n v="10"/>
    <n v="346.3614"/>
    <n v="0.1"/>
    <s v="LATIF"/>
    <n v="193.44615534703902"/>
    <n v="0.96723077673519509"/>
    <s v="DEJAR"/>
    <s v="DEJAR"/>
    <x v="0"/>
  </r>
  <r>
    <x v="14"/>
    <n v="18"/>
    <s v="Encino"/>
    <n v="16"/>
    <n v="8"/>
    <n v="201.0624"/>
    <n v="0.1"/>
    <s v="LATIF"/>
    <n v="101.17406776284028"/>
    <n v="0.5058703388142014"/>
    <s v="DEJAR"/>
    <s v="DEJAR"/>
    <x v="0"/>
  </r>
  <r>
    <x v="14"/>
    <n v="19"/>
    <s v="Carreto"/>
    <n v="19"/>
    <n v="8"/>
    <n v="283.52940000000001"/>
    <n v="0.1"/>
    <s v="LATIF"/>
    <n v="152.39095368994771"/>
    <n v="0.76195476844973853"/>
    <s v="DEJAR"/>
    <s v="DEJAR"/>
    <x v="0"/>
  </r>
  <r>
    <x v="14"/>
    <n v="20"/>
    <s v="Encino"/>
    <n v="24"/>
    <n v="13"/>
    <n v="452.3904"/>
    <n v="0.1"/>
    <s v="LATIF"/>
    <n v="265.94050449183845"/>
    <n v="1.3297025224591923"/>
    <s v="DEJAR"/>
    <s v="DEJAR"/>
    <x v="0"/>
  </r>
  <r>
    <x v="14"/>
    <n v="21"/>
    <s v="Encino"/>
    <n v="22"/>
    <n v="11"/>
    <n v="380.1336"/>
    <n v="0.1"/>
    <s v="LATIF"/>
    <n v="216.13001097424697"/>
    <n v="1.0806500548712348"/>
    <s v="DEJAR"/>
    <s v="DEJAR"/>
    <x v="0"/>
  </r>
  <r>
    <x v="14"/>
    <n v="22"/>
    <s v="Encino"/>
    <n v="18"/>
    <n v="10"/>
    <n v="254.46959999999999"/>
    <n v="0.1"/>
    <s v="LATIF"/>
    <n v="133.96512701589552"/>
    <n v="0.66982563507947757"/>
    <s v="DEJAR"/>
    <s v="DEJAR"/>
    <x v="0"/>
  </r>
  <r>
    <x v="14"/>
    <n v="23"/>
    <s v="Encino"/>
    <n v="36"/>
    <n v="16"/>
    <n v="1017.8783999999999"/>
    <n v="0.1"/>
    <s v="LATIF"/>
    <n v="699.03635875505904"/>
    <n v="3.4951817937752954"/>
    <s v="DEJAR"/>
    <s v="DEJAR"/>
    <x v="0"/>
  </r>
  <r>
    <x v="15"/>
    <n v="1"/>
    <s v="Ilamo"/>
    <n v="32"/>
    <n v="7"/>
    <n v="804.24959999999999"/>
    <n v="0.1"/>
    <s v="LATIF"/>
    <n v="527.931063141393"/>
    <n v="2.6396553157069649"/>
    <s v="DEJAR"/>
    <s v="DEJAR"/>
    <x v="0"/>
  </r>
  <r>
    <x v="15"/>
    <n v="2"/>
    <s v="Pino"/>
    <n v="72"/>
    <n v="20"/>
    <n v="4071.5135999999998"/>
    <n v="0.1"/>
    <s v="CONIF"/>
    <n v="3365.712651813657"/>
    <n v="16.828563259068286"/>
    <s v="DEJAR"/>
    <s v="DEJAR"/>
    <x v="0"/>
  </r>
  <r>
    <x v="15"/>
    <n v="3"/>
    <s v="Ilamo"/>
    <n v="32"/>
    <n v="10"/>
    <n v="804.24959999999999"/>
    <n v="0.1"/>
    <s v="LATIF"/>
    <n v="527.931063141393"/>
    <n v="2.6396553157069649"/>
    <s v="DEJAR"/>
    <s v="DEJAR"/>
    <x v="0"/>
  </r>
  <r>
    <x v="15"/>
    <n v="4"/>
    <s v="Ilamo"/>
    <n v="22"/>
    <n v="10"/>
    <n v="380.1336"/>
    <n v="0.1"/>
    <s v="LATIF"/>
    <n v="216.13001097424697"/>
    <n v="1.0806500548712348"/>
    <s v="DEJAR"/>
    <s v="DEJAR"/>
    <x v="0"/>
  </r>
  <r>
    <x v="15"/>
    <n v="5"/>
    <s v="Ilamo"/>
    <n v="45.5"/>
    <n v="10"/>
    <n v="1625.97435"/>
    <n v="0.1"/>
    <s v="LATIF"/>
    <n v="1221.5856870914029"/>
    <n v="6.1079284354570138"/>
    <s v="DEJAR"/>
    <s v="DEJAR"/>
    <x v="0"/>
  </r>
  <r>
    <x v="15"/>
    <n v="6"/>
    <s v="Ilamo"/>
    <n v="22.4"/>
    <n v="9"/>
    <n v="394.08230399999997"/>
    <n v="0.1"/>
    <s v="LATIF"/>
    <n v="225.61441578140051"/>
    <n v="1.1280720789070025"/>
    <s v="DEJAR"/>
    <s v="DEJAR"/>
    <x v="0"/>
  </r>
  <r>
    <x v="15"/>
    <n v="7"/>
    <s v="Ilamo"/>
    <n v="24.1"/>
    <n v="8"/>
    <n v="456.16817400000002"/>
    <n v="0.1"/>
    <s v="LATIF"/>
    <n v="268.58925383002514"/>
    <n v="1.3429462691501255"/>
    <s v="DEJAR"/>
    <s v="DEJAR"/>
    <x v="0"/>
  </r>
  <r>
    <x v="15"/>
    <n v="8"/>
    <s v="Ilamo"/>
    <n v="27.1"/>
    <n v="10"/>
    <n v="576.80561400000011"/>
    <n v="0.1"/>
    <s v="LATIF"/>
    <n v="355.24978686548639"/>
    <n v="1.7762489343274317"/>
    <s v="DEJAR"/>
    <s v="DEJAR"/>
    <x v="0"/>
  </r>
  <r>
    <x v="15"/>
    <n v="9"/>
    <s v="Ilamo"/>
    <n v="24.5"/>
    <n v="8"/>
    <n v="471.43635"/>
    <n v="0.1"/>
    <s v="LATIF"/>
    <n v="279.33698755878879"/>
    <n v="1.3966849377939439"/>
    <s v="DEJAR"/>
    <s v="DEJAR"/>
    <x v="0"/>
  </r>
  <r>
    <x v="15"/>
    <n v="10"/>
    <s v="Ilamo"/>
    <n v="38.799999999999997"/>
    <n v="12"/>
    <n v="1182.3725759999998"/>
    <n v="0.1"/>
    <s v="LATIF"/>
    <n v="835.66747210007918"/>
    <n v="4.1783373605003957"/>
    <s v="DEJAR"/>
    <s v="DEJAR"/>
    <x v="0"/>
  </r>
  <r>
    <x v="15"/>
    <n v="11"/>
    <s v="Ilamo"/>
    <n v="19.3"/>
    <n v="5"/>
    <n v="292.55364600000001"/>
    <n v="0.1"/>
    <s v="LATIF"/>
    <n v="158.18885885496738"/>
    <n v="0.79094429427483692"/>
    <s v="DEJAR"/>
    <s v="DEJAR"/>
    <x v="0"/>
  </r>
  <r>
    <x v="15"/>
    <n v="12"/>
    <s v="Ilamo"/>
    <n v="20.2"/>
    <n v="20"/>
    <n v="320.47461599999997"/>
    <n v="0.1"/>
    <s v="LATIF"/>
    <n v="176.34178563484815"/>
    <n v="0.88170892817424074"/>
    <s v="DEJAR"/>
    <s v="DEJAR"/>
    <x v="0"/>
  </r>
  <r>
    <x v="15"/>
    <n v="13"/>
    <s v="Ilamo"/>
    <n v="42.2"/>
    <n v="12"/>
    <n v="1398.671736"/>
    <n v="0.1"/>
    <s v="LATIF"/>
    <n v="1020.9058009220391"/>
    <n v="5.1045290046101952"/>
    <s v="DEJAR"/>
    <s v="DEJAR"/>
    <x v="0"/>
  </r>
  <r>
    <x v="15"/>
    <n v="14"/>
    <s v="Ilamo"/>
    <n v="30.2"/>
    <n v="10"/>
    <n v="716.31621599999994"/>
    <n v="0.1"/>
    <s v="LATIF"/>
    <n v="459.88425416871877"/>
    <n v="2.2994212708435935"/>
    <s v="DEJAR"/>
    <s v="DEJAR"/>
    <x v="0"/>
  </r>
  <r>
    <x v="15"/>
    <n v="15"/>
    <s v="Ilamo"/>
    <n v="35.700000000000003"/>
    <n v="10"/>
    <n v="1000.9844460000002"/>
    <n v="0.1"/>
    <s v="LATIF"/>
    <n v="685.23164535335161"/>
    <n v="3.4261582267667579"/>
    <s v="DEJAR"/>
    <s v="DEJAR"/>
    <x v="0"/>
  </r>
  <r>
    <x v="15"/>
    <n v="16"/>
    <s v="Ilamo"/>
    <n v="31.5"/>
    <n v="10"/>
    <n v="779.31314999999995"/>
    <n v="0.1"/>
    <s v="LATIF"/>
    <n v="508.48176101399235"/>
    <n v="2.5424088050699614"/>
    <s v="DEJAR"/>
    <s v="DEJAR"/>
    <x v="0"/>
  </r>
  <r>
    <x v="15"/>
    <n v="17"/>
    <s v="Ilamo"/>
    <n v="21.1"/>
    <n v="8"/>
    <n v="349.667934"/>
    <n v="0.1"/>
    <s v="LATIF"/>
    <n v="195.64901536074174"/>
    <n v="0.97824507680370876"/>
    <s v="DEJAR"/>
    <s v="DEJAR"/>
    <x v="0"/>
  </r>
  <r>
    <x v="15"/>
    <n v="18"/>
    <s v="Ilamo"/>
    <n v="30.1"/>
    <n v="10"/>
    <n v="711.58025400000008"/>
    <n v="0.1"/>
    <s v="LATIF"/>
    <n v="456.26296612510822"/>
    <n v="2.2813148306255409"/>
    <s v="DEJAR"/>
    <s v="DEJAR"/>
    <x v="0"/>
  </r>
  <r>
    <x v="15"/>
    <n v="19"/>
    <s v="Ilamo"/>
    <n v="40.200000000000003"/>
    <n v="12"/>
    <n v="1269.2378160000001"/>
    <n v="0.1"/>
    <s v="LATIF"/>
    <n v="909.33944745181418"/>
    <n v="4.5466972372590702"/>
    <s v="DEJAR"/>
    <s v="DEJAR"/>
    <x v="0"/>
  </r>
  <r>
    <x v="15"/>
    <n v="20"/>
    <s v="Ilamo"/>
    <n v="29"/>
    <n v="10"/>
    <n v="660.52139999999997"/>
    <n v="0.1"/>
    <s v="LATIF"/>
    <n v="417.52015350701288"/>
    <n v="2.0876007675350641"/>
    <s v="DEJAR"/>
    <s v="DEJAR"/>
    <x v="0"/>
  </r>
  <r>
    <x v="15"/>
    <n v="21"/>
    <s v="Ilamo"/>
    <n v="19.100000000000001"/>
    <n v="10"/>
    <n v="286.52177400000005"/>
    <n v="0.1"/>
    <s v="LATIF"/>
    <n v="154.30963099368506"/>
    <n v="0.77154815496842521"/>
    <s v="DEJAR"/>
    <s v="DEJAR"/>
    <x v="0"/>
  </r>
  <r>
    <x v="15"/>
    <n v="22"/>
    <s v="Pino"/>
    <n v="43.5"/>
    <n v="11"/>
    <n v="1486.1731500000001"/>
    <n v="0.1"/>
    <s v="CONIF"/>
    <n v="1041.5707069550579"/>
    <n v="5.207853534775289"/>
    <s v="DEJAR"/>
    <s v="DEJAR"/>
    <x v="0"/>
  </r>
  <r>
    <x v="16"/>
    <n v="1"/>
    <s v="Aguacatillo"/>
    <n v="29.1"/>
    <n v="12"/>
    <n v="665.08457400000009"/>
    <n v="0.1"/>
    <s v="LATIF"/>
    <n v="420.95994085916027"/>
    <n v="2.1047997042958011"/>
    <s v="DEJAR"/>
    <s v="DEJAR"/>
    <x v="0"/>
  </r>
  <r>
    <x v="16"/>
    <n v="2"/>
    <s v="Aguacatillo"/>
    <n v="43"/>
    <n v="16"/>
    <n v="1452.2046"/>
    <n v="0.1"/>
    <s v="LATIF"/>
    <n v="1067.6418523356226"/>
    <n v="5.3382092616781129"/>
    <s v="DEJAR"/>
    <s v="DEJAR"/>
    <x v="0"/>
  </r>
  <r>
    <x v="16"/>
    <n v="3"/>
    <s v="Aguacatillo"/>
    <n v="33"/>
    <n v="15"/>
    <n v="855.30060000000003"/>
    <n v="0.1"/>
    <s v="LATIF"/>
    <n v="568.10727714388111"/>
    <n v="2.8405363857194055"/>
    <s v="DEJAR"/>
    <s v="DEJAR"/>
    <x v="0"/>
  </r>
  <r>
    <x v="16"/>
    <n v="4"/>
    <s v="Aguacatillo"/>
    <n v="98"/>
    <n v="15"/>
    <n v="7542.9816000000001"/>
    <n v="0.1"/>
    <s v="LATIF"/>
    <n v="7605.7921906859901"/>
    <n v="38.028960953429944"/>
    <s v="DEJAR"/>
    <s v="DEJAR"/>
    <x v="0"/>
  </r>
  <r>
    <x v="16"/>
    <n v="5"/>
    <s v="Aguacatillo"/>
    <n v="44.9"/>
    <n v="12"/>
    <n v="1583.3742539999998"/>
    <n v="0.1"/>
    <s v="LATIF"/>
    <n v="1183.5398023354373"/>
    <n v="5.9176990116771861"/>
    <s v="DEJAR"/>
    <s v="DEJAR"/>
    <x v="0"/>
  </r>
  <r>
    <x v="16"/>
    <n v="6"/>
    <s v="Encino"/>
    <n v="73.5"/>
    <n v="15"/>
    <n v="4242.9271499999995"/>
    <n v="0.1"/>
    <s v="LATIF"/>
    <n v="3831.3491163322356"/>
    <n v="19.156745581661177"/>
    <s v="DEJAR"/>
    <s v="DEJAR"/>
    <x v="0"/>
  </r>
  <r>
    <x v="16"/>
    <n v="7"/>
    <s v="Aguacatillo"/>
    <n v="18"/>
    <n v="10"/>
    <n v="254.46959999999999"/>
    <n v="0.1"/>
    <s v="LATIF"/>
    <n v="133.96512701589552"/>
    <n v="0.66982563507947757"/>
    <s v="DEJAR"/>
    <s v="DEJAR"/>
    <x v="0"/>
  </r>
  <r>
    <x v="16"/>
    <n v="8"/>
    <s v="Aguacatillo"/>
    <n v="19"/>
    <n v="10"/>
    <n v="283.52940000000001"/>
    <n v="0.1"/>
    <s v="LATIF"/>
    <n v="152.39095368994771"/>
    <n v="0.76195476844973853"/>
    <s v="DEJAR"/>
    <s v="DEJAR"/>
    <x v="0"/>
  </r>
  <r>
    <x v="16"/>
    <n v="9"/>
    <s v="Aguacatillo"/>
    <n v="28"/>
    <n v="12"/>
    <n v="615.75360000000001"/>
    <n v="0.1"/>
    <s v="LATIF"/>
    <n v="384.0191047547313"/>
    <n v="1.9200955237736563"/>
    <s v="DEJAR"/>
    <s v="DEJAR"/>
    <x v="0"/>
  </r>
  <r>
    <x v="16"/>
    <n v="10"/>
    <s v="Aguacatillo"/>
    <n v="60.5"/>
    <n v="16"/>
    <n v="2874.76035"/>
    <n v="0.1"/>
    <s v="LATIF"/>
    <n v="2409.1783103041407"/>
    <n v="12.045891551520704"/>
    <s v="DEJAR"/>
    <s v="DEJAR"/>
    <x v="0"/>
  </r>
  <r>
    <x v="16"/>
    <n v="11"/>
    <s v="Aguacatillo"/>
    <n v="40"/>
    <n v="16"/>
    <n v="1256.6399999999999"/>
    <n v="0.1"/>
    <s v="LATIF"/>
    <n v="898.59335245759792"/>
    <n v="4.4929667622879892"/>
    <s v="DEJAR"/>
    <s v="DEJAR"/>
    <x v="0"/>
  </r>
  <r>
    <x v="16"/>
    <n v="12"/>
    <s v="Aguacatillo"/>
    <n v="44.3"/>
    <n v="15"/>
    <n v="1541.3396459999999"/>
    <n v="0.1"/>
    <s v="LATIF"/>
    <n v="1146.1908496334152"/>
    <n v="5.7309542481670759"/>
    <s v="DEJAR"/>
    <s v="DEJAR"/>
    <x v="0"/>
  </r>
  <r>
    <x v="16"/>
    <n v="13"/>
    <s v="Aguacatillo"/>
    <n v="37"/>
    <n v="14"/>
    <n v="1075.2126000000001"/>
    <n v="0.1"/>
    <s v="LATIF"/>
    <n v="746.21106208469121"/>
    <n v="3.7310553104234558"/>
    <s v="DEJAR"/>
    <s v="DEJAR"/>
    <x v="0"/>
  </r>
  <r>
    <x v="16"/>
    <n v="14"/>
    <s v="Aguacatillo"/>
    <n v="37"/>
    <n v="12"/>
    <n v="1075.2126000000001"/>
    <n v="0.1"/>
    <s v="LATIF"/>
    <n v="746.21106208469121"/>
    <n v="3.7310553104234558"/>
    <s v="DEJAR"/>
    <s v="DEJAR"/>
    <x v="0"/>
  </r>
  <r>
    <x v="16"/>
    <n v="15"/>
    <s v="Aguacatillo"/>
    <n v="50"/>
    <n v="17"/>
    <n v="1963.5"/>
    <n v="0.1"/>
    <s v="LATIF"/>
    <n v="1529.4989619974792"/>
    <n v="7.6474948099873963"/>
    <s v="DEJAR"/>
    <s v="DEJAR"/>
    <x v="0"/>
  </r>
  <r>
    <x v="16"/>
    <n v="16"/>
    <s v="Aguacatillo"/>
    <n v="49.1"/>
    <n v="16"/>
    <n v="1893.4501739999998"/>
    <n v="0.1"/>
    <s v="LATIF"/>
    <n v="1464.6937852631127"/>
    <n v="7.3234689263155621"/>
    <s v="DEJAR"/>
    <s v="DEJAR"/>
    <x v="0"/>
  </r>
  <r>
    <x v="16"/>
    <n v="17"/>
    <s v="Aguacatillo"/>
    <n v="52.7"/>
    <n v="17"/>
    <n v="2181.2835660000005"/>
    <n v="0.1"/>
    <s v="LATIF"/>
    <n v="1733.7641198742765"/>
    <n v="8.6688205993713829"/>
    <s v="DEJAR"/>
    <s v="DEJAR"/>
    <x v="0"/>
  </r>
  <r>
    <x v="16"/>
    <n v="18"/>
    <s v="Encino"/>
    <n v="52.8"/>
    <n v="15"/>
    <n v="2189.5695359999995"/>
    <n v="0.1"/>
    <s v="LATIF"/>
    <n v="1741.6158652158124"/>
    <n v="8.7080793260790621"/>
    <s v="DEJAR"/>
    <s v="DEJAR"/>
    <x v="0"/>
  </r>
  <r>
    <x v="16"/>
    <n v="19"/>
    <s v="Aguacatillo"/>
    <n v="39.5"/>
    <n v="15"/>
    <n v="1225.4203499999999"/>
    <n v="0.1"/>
    <s v="LATIF"/>
    <n v="872.05190460326844"/>
    <n v="4.3602595230163415"/>
    <s v="DEJAR"/>
    <s v="DEJAR"/>
    <x v="0"/>
  </r>
  <r>
    <x v="16"/>
    <n v="20"/>
    <s v="Encino"/>
    <n v="55"/>
    <n v="20"/>
    <n v="2375.835"/>
    <n v="0.1"/>
    <s v="LATIF"/>
    <n v="1919.5925934627444"/>
    <n v="9.5979629673137214"/>
    <s v="DEJAR"/>
    <s v="DEJAR"/>
    <x v="0"/>
  </r>
  <r>
    <x v="16"/>
    <n v="21"/>
    <s v="Aguacatillo"/>
    <n v="32"/>
    <n v="10"/>
    <n v="804.24959999999999"/>
    <n v="0.1"/>
    <s v="LATIF"/>
    <n v="527.931063141393"/>
    <n v="2.6396553157069649"/>
    <s v="DEJAR"/>
    <s v="DEJAR"/>
    <x v="0"/>
  </r>
  <r>
    <x v="16"/>
    <n v="22"/>
    <s v="Canac"/>
    <n v="62.8"/>
    <n v="17"/>
    <n v="3097.4919359999999"/>
    <n v="0.1"/>
    <s v="LATIF"/>
    <n v="2633.2493278040674"/>
    <n v="13.166246639020338"/>
    <s v="DEJAR"/>
    <s v="DEJAR"/>
    <x v="0"/>
  </r>
  <r>
    <x v="16"/>
    <n v="23"/>
    <s v="Aguacatillo"/>
    <n v="33.5"/>
    <n v="8"/>
    <n v="881.41515000000004"/>
    <n v="0.1"/>
    <s v="LATIF"/>
    <n v="588.83923467702311"/>
    <n v="2.9441961733851154"/>
    <s v="DEJAR"/>
    <s v="DEJAR"/>
    <x v="0"/>
  </r>
  <r>
    <x v="16"/>
    <n v="24"/>
    <s v="Encino"/>
    <n v="42.7"/>
    <n v="20"/>
    <n v="1432.011966"/>
    <n v="0.1"/>
    <s v="LATIF"/>
    <n v="1049.9734946434137"/>
    <n v="5.2498674732170674"/>
    <s v="DEJAR"/>
    <s v="DEJAR"/>
    <x v="0"/>
  </r>
  <r>
    <x v="16"/>
    <n v="25"/>
    <s v="Aguacatillo"/>
    <n v="40"/>
    <n v="15"/>
    <n v="1256.6399999999999"/>
    <n v="0.1"/>
    <s v="LATIF"/>
    <n v="898.59335245759792"/>
    <n v="4.4929667622879892"/>
    <s v="DEJAR"/>
    <s v="DEJAR"/>
    <x v="0"/>
  </r>
  <r>
    <x v="16"/>
    <n v="26"/>
    <s v="Aguacatillo"/>
    <n v="43"/>
    <n v="12"/>
    <n v="1452.2046"/>
    <n v="0.1"/>
    <s v="LATIF"/>
    <n v="1067.6418523356226"/>
    <n v="5.3382092616781129"/>
    <s v="DEJAR"/>
    <s v="DEJAR"/>
    <x v="0"/>
  </r>
  <r>
    <x v="16"/>
    <n v="27"/>
    <s v="Aguacatillo"/>
    <n v="94.5"/>
    <n v="18"/>
    <n v="7013.8183499999996"/>
    <n v="0.1"/>
    <s v="LATIF"/>
    <n v="6974.2684732075277"/>
    <n v="34.871342366037638"/>
    <s v="DEJAR"/>
    <s v="DEJAR"/>
    <x v="0"/>
  </r>
  <r>
    <x v="16"/>
    <n v="28"/>
    <s v="Aguacatillo"/>
    <n v="62.6"/>
    <n v="20"/>
    <n v="3077.7941040000001"/>
    <n v="0.1"/>
    <s v="LATIF"/>
    <n v="2613.3048863358827"/>
    <n v="13.066524431679413"/>
    <s v="DEJAR"/>
    <s v="DEJAR"/>
    <x v="0"/>
  </r>
  <r>
    <x v="16"/>
    <n v="29"/>
    <s v="Aguacatillo"/>
    <n v="31.5"/>
    <n v="13"/>
    <n v="779.31314999999995"/>
    <n v="0.1"/>
    <s v="LATIF"/>
    <n v="508.48176101399235"/>
    <n v="2.5424088050699614"/>
    <s v="DEJAR"/>
    <s v="DEJAR"/>
    <x v="0"/>
  </r>
  <r>
    <x v="16"/>
    <n v="30"/>
    <s v="Aguacatillo"/>
    <n v="46"/>
    <n v="15"/>
    <n v="1661.9064000000001"/>
    <n v="0.1"/>
    <s v="LATIF"/>
    <n v="1253.8255368732539"/>
    <n v="6.2691276843662687"/>
    <s v="DEJAR"/>
    <s v="DEJAR"/>
    <x v="0"/>
  </r>
  <r>
    <x v="16"/>
    <n v="31"/>
    <s v="Aguacatillo"/>
    <n v="49"/>
    <n v="15"/>
    <n v="1885.7454"/>
    <n v="0.1"/>
    <s v="LATIF"/>
    <n v="1457.5935916929586"/>
    <n v="7.2879679584647921"/>
    <s v="DEJAR"/>
    <s v="DEJAR"/>
    <x v="0"/>
  </r>
  <r>
    <x v="17"/>
    <n v="1"/>
    <s v="Aguacatillo"/>
    <n v="17"/>
    <n v="14"/>
    <n v="226.98060000000001"/>
    <n v="0.1"/>
    <s v="LATIF"/>
    <n v="116.90268878718483"/>
    <n v="0.58451344393592408"/>
    <s v="DEJAR"/>
    <s v="DEJAR"/>
    <x v="0"/>
  </r>
  <r>
    <x v="17"/>
    <n v="2"/>
    <s v="Aguacatillo"/>
    <n v="51.2"/>
    <n v="15"/>
    <n v="2058.8789760000004"/>
    <n v="0.1"/>
    <s v="LATIF"/>
    <n v="1618.4498109754657"/>
    <n v="8.0922490548773283"/>
    <s v="DEJAR"/>
    <s v="DEJAR"/>
    <x v="0"/>
  </r>
  <r>
    <x v="17"/>
    <n v="3"/>
    <s v="Aguacatillo"/>
    <n v="41.3"/>
    <n v="12"/>
    <n v="1339.6489259999998"/>
    <n v="0.1"/>
    <s v="LATIF"/>
    <n v="969.77347041025325"/>
    <n v="4.8488673520512666"/>
    <s v="DEJAR"/>
    <s v="DEJAR"/>
    <x v="0"/>
  </r>
  <r>
    <x v="17"/>
    <n v="4"/>
    <s v="Aguacatillo"/>
    <n v="21"/>
    <n v="10"/>
    <n v="346.3614"/>
    <n v="0.1"/>
    <s v="LATIF"/>
    <n v="193.44615534703902"/>
    <n v="0.96723077673519509"/>
    <s v="DEJAR"/>
    <s v="DEJAR"/>
    <x v="0"/>
  </r>
  <r>
    <x v="17"/>
    <n v="5"/>
    <s v="Mano de león"/>
    <n v="57.4"/>
    <n v="15"/>
    <n v="2587.7045039999998"/>
    <n v="0.1"/>
    <s v="LATIF"/>
    <n v="2125.3050599684043"/>
    <n v="10.626525299842022"/>
    <s v="DEJAR"/>
    <s v="DEJAR"/>
    <x v="0"/>
  </r>
  <r>
    <x v="17"/>
    <n v="6"/>
    <s v="Aguacatillo"/>
    <n v="41.1"/>
    <n v="12"/>
    <n v="1326.7055339999999"/>
    <n v="0.1"/>
    <s v="LATIF"/>
    <n v="958.61741046606733"/>
    <n v="4.7930870523303364"/>
    <s v="DEJAR"/>
    <s v="DEJAR"/>
    <x v="0"/>
  </r>
  <r>
    <x v="17"/>
    <n v="7"/>
    <s v="Aguacatillo"/>
    <n v="45"/>
    <n v="12"/>
    <n v="1590.4349999999999"/>
    <n v="0.1"/>
    <s v="LATIF"/>
    <n v="1189.832288643388"/>
    <n v="5.9491614432169397"/>
    <s v="DEJAR"/>
    <s v="DEJAR"/>
    <x v="0"/>
  </r>
  <r>
    <x v="17"/>
    <n v="8"/>
    <s v="Aguacatillo"/>
    <n v="31.5"/>
    <n v="12"/>
    <n v="779.31314999999995"/>
    <n v="0.1"/>
    <s v="LATIF"/>
    <n v="508.48176101399235"/>
    <n v="2.5424088050699614"/>
    <s v="DEJAR"/>
    <s v="DEJAR"/>
    <x v="0"/>
  </r>
  <r>
    <x v="17"/>
    <n v="9"/>
    <s v="Aguacatillo"/>
    <n v="45.3"/>
    <n v="14"/>
    <n v="1611.7114859999997"/>
    <n v="0.1"/>
    <s v="LATIF"/>
    <n v="1208.8260684364975"/>
    <n v="6.0441303421824877"/>
    <s v="DEJAR"/>
    <s v="DEJAR"/>
    <x v="0"/>
  </r>
  <r>
    <x v="17"/>
    <n v="10"/>
    <s v="Aguacatillo"/>
    <n v="34.200000000000003"/>
    <n v="12"/>
    <n v="918.63525600000003"/>
    <n v="0.1"/>
    <s v="LATIF"/>
    <n v="618.59122578462848"/>
    <n v="3.092956128923142"/>
    <s v="DEJAR"/>
    <s v="DEJAR"/>
    <x v="0"/>
  </r>
  <r>
    <x v="17"/>
    <n v="11"/>
    <s v="Aguacatillo"/>
    <n v="65.599999999999994"/>
    <n v="16"/>
    <n v="3379.8589439999996"/>
    <n v="0.1"/>
    <s v="LATIF"/>
    <n v="2921.7675524907045"/>
    <n v="14.60883776245352"/>
    <s v="DEJAR"/>
    <s v="DEJAR"/>
    <x v="0"/>
  </r>
  <r>
    <x v="17"/>
    <n v="12"/>
    <s v="Aguacatillo"/>
    <n v="61.3"/>
    <n v="15"/>
    <n v="2951.2897259999995"/>
    <n v="0.1"/>
    <s v="LATIF"/>
    <n v="2485.8052858295191"/>
    <n v="12.429026429147596"/>
    <s v="DEJAR"/>
    <s v="DEJAR"/>
    <x v="0"/>
  </r>
  <r>
    <x v="17"/>
    <n v="13"/>
    <s v="Canac"/>
    <n v="65.2"/>
    <n v="15"/>
    <n v="3338.7668159999998"/>
    <n v="0.1"/>
    <s v="LATIF"/>
    <n v="2879.4827320263607"/>
    <n v="14.397413660131804"/>
    <s v="DEJAR"/>
    <s v="DEJAR"/>
    <x v="0"/>
  </r>
  <r>
    <x v="17"/>
    <n v="14"/>
    <s v="Aguacatillo"/>
    <n v="41.8"/>
    <n v="12"/>
    <n v="1372.2822959999999"/>
    <n v="0.1"/>
    <s v="LATIF"/>
    <n v="997.99202520474444"/>
    <n v="4.9899601260237221"/>
    <s v="DEJAR"/>
    <s v="DEJAR"/>
    <x v="0"/>
  </r>
  <r>
    <x v="17"/>
    <n v="15"/>
    <s v="Canac"/>
    <n v="84.9"/>
    <n v="17"/>
    <n v="5661.1710540000004"/>
    <n v="0.1"/>
    <s v="LATIF"/>
    <n v="5402.6640172549678"/>
    <n v="27.013320086274838"/>
    <s v="DEJAR"/>
    <s v="DEJAR"/>
    <x v="0"/>
  </r>
  <r>
    <x v="17"/>
    <n v="16"/>
    <s v="Mano de león"/>
    <n v="30.5"/>
    <n v="12"/>
    <n v="730.61834999999996"/>
    <n v="0.1"/>
    <s v="LATIF"/>
    <n v="470.84796921472508"/>
    <n v="2.3542398460736256"/>
    <s v="DEJAR"/>
    <s v="DEJAR"/>
    <x v="0"/>
  </r>
  <r>
    <x v="17"/>
    <n v="17"/>
    <s v="Aguacatillo"/>
    <n v="37.799999999999997"/>
    <n v="13"/>
    <n v="1122.2109359999997"/>
    <n v="0.1"/>
    <s v="LATIF"/>
    <n v="785.24408084560628"/>
    <n v="3.9262204042280313"/>
    <s v="DEJAR"/>
    <s v="DEJAR"/>
    <x v="0"/>
  </r>
  <r>
    <x v="17"/>
    <n v="18"/>
    <s v="Canac"/>
    <n v="48.1"/>
    <n v="15"/>
    <n v="1817.1092940000001"/>
    <n v="0.1"/>
    <s v="LATIF"/>
    <n v="1394.5908213985108"/>
    <n v="6.9729541069925531"/>
    <s v="DEJAR"/>
    <s v="DEJAR"/>
    <x v="0"/>
  </r>
  <r>
    <x v="17"/>
    <n v="19"/>
    <s v="Aguacatillo"/>
    <n v="46.7"/>
    <n v="16"/>
    <n v="1712.8710060000003"/>
    <n v="0.1"/>
    <s v="LATIF"/>
    <n v="1299.7824524958262"/>
    <n v="6.4989122624791307"/>
    <s v="DEJAR"/>
    <s v="DEJAR"/>
    <x v="0"/>
  </r>
  <r>
    <x v="17"/>
    <n v="20"/>
    <s v="Zapotillo"/>
    <n v="36.200000000000003"/>
    <n v="12"/>
    <n v="1029.2195760000002"/>
    <n v="0.1"/>
    <s v="LATIF"/>
    <n v="708.32840257422151"/>
    <n v="3.5416420128711072"/>
    <s v="DEJAR"/>
    <s v="DEJAR"/>
    <x v="0"/>
  </r>
  <r>
    <x v="17"/>
    <n v="21"/>
    <s v="Zapotillo"/>
    <n v="32.4"/>
    <n v="11"/>
    <n v="824.48150399999997"/>
    <n v="0.1"/>
    <s v="LATIF"/>
    <n v="543.79640081366927"/>
    <n v="2.7189820040683466"/>
    <s v="DEJAR"/>
    <s v="DEJAR"/>
    <x v="0"/>
  </r>
  <r>
    <x v="17"/>
    <n v="22"/>
    <s v="Zapotillo"/>
    <n v="41.4"/>
    <n v="13"/>
    <n v="1346.1441839999998"/>
    <n v="0.1"/>
    <s v="LATIF"/>
    <n v="975.37961460864801"/>
    <n v="4.8768980730432396"/>
    <s v="DEJAR"/>
    <s v="DEJAR"/>
    <x v="0"/>
  </r>
  <r>
    <x v="17"/>
    <n v="23"/>
    <s v="Zapotillo"/>
    <n v="57.3"/>
    <n v="12"/>
    <n v="2578.6959659999998"/>
    <n v="0.1"/>
    <s v="LATIF"/>
    <n v="2116.4904566201899"/>
    <n v="10.582452283100949"/>
    <s v="DEJAR"/>
    <s v="DEJAR"/>
    <x v="0"/>
  </r>
  <r>
    <x v="17"/>
    <n v="24"/>
    <s v="Aguacatillo"/>
    <n v="39.6"/>
    <n v="13"/>
    <n v="1231.6328640000002"/>
    <n v="0.1"/>
    <s v="LATIF"/>
    <n v="877.32326086376816"/>
    <n v="4.3866163043188404"/>
    <s v="DEJAR"/>
    <s v="DEJAR"/>
    <x v="0"/>
  </r>
  <r>
    <x v="17"/>
    <n v="25"/>
    <s v="Zapotillo"/>
    <n v="70.2"/>
    <n v="16"/>
    <n v="3870.4826159999998"/>
    <n v="0.1"/>
    <s v="LATIF"/>
    <n v="3433.998978858313"/>
    <n v="17.169994894291563"/>
    <s v="DEJAR"/>
    <s v="DEJAR"/>
    <x v="0"/>
  </r>
  <r>
    <x v="17"/>
    <n v="26"/>
    <s v="Aguacatillo"/>
    <n v="63.5"/>
    <n v="15"/>
    <n v="3166.9291499999999"/>
    <n v="0.1"/>
    <s v="LATIF"/>
    <n v="2703.74913509511"/>
    <n v="13.518745675475548"/>
    <s v="DEJAR"/>
    <s v="DEJAR"/>
    <x v="0"/>
  </r>
  <r>
    <x v="17"/>
    <n v="27"/>
    <s v="Zapotillo"/>
    <n v="51.7"/>
    <n v="15"/>
    <n v="2099.2878060000003"/>
    <n v="0.1"/>
    <s v="LATIF"/>
    <n v="1656.3764070918762"/>
    <n v="8.2818820354593807"/>
    <s v="DEJAR"/>
    <s v="DEJAR"/>
    <x v="0"/>
  </r>
  <r>
    <x v="17"/>
    <n v="28"/>
    <s v="Aguacatillo"/>
    <n v="49.1"/>
    <n v="12"/>
    <n v="1893.4501739999998"/>
    <n v="0.1"/>
    <s v="LATIF"/>
    <n v="1464.6937852631127"/>
    <n v="7.3234689263155621"/>
    <s v="DEJAR"/>
    <s v="DEJAR"/>
    <x v="0"/>
  </r>
  <r>
    <x v="17"/>
    <n v="29"/>
    <s v="Aguacatillo"/>
    <n v="43.5"/>
    <n v="12"/>
    <n v="1486.1731500000001"/>
    <n v="0.1"/>
    <s v="LATIF"/>
    <n v="1097.4701592451579"/>
    <n v="5.4873507962257895"/>
    <s v="DEJAR"/>
    <s v="DEJAR"/>
    <x v="0"/>
  </r>
  <r>
    <x v="17"/>
    <n v="30"/>
    <s v="Aguacatillo"/>
    <n v="70.5"/>
    <n v="16"/>
    <n v="3903.6343499999998"/>
    <n v="0.1"/>
    <s v="LATIF"/>
    <n v="3469.080947551221"/>
    <n v="17.345404737756105"/>
    <s v="DEJAR"/>
    <s v="DEJAR"/>
    <x v="0"/>
  </r>
  <r>
    <x v="17"/>
    <n v="31"/>
    <s v="Aguacatillo"/>
    <n v="45.2"/>
    <n v="20"/>
    <n v="1604.6036160000001"/>
    <n v="0.1"/>
    <s v="LATIF"/>
    <n v="1202.4754052035494"/>
    <n v="6.012377026017746"/>
    <s v="DEJAR"/>
    <s v="DEJAR"/>
    <x v="0"/>
  </r>
  <r>
    <x v="17"/>
    <n v="32"/>
    <s v="Aguacatillo"/>
    <n v="48.1"/>
    <n v="20"/>
    <n v="1817.1092940000001"/>
    <n v="0.1"/>
    <s v="LATIF"/>
    <n v="1394.5908213985108"/>
    <n v="6.9729541069925531"/>
    <s v="DEJAR"/>
    <s v="DEJAR"/>
    <x v="0"/>
  </r>
  <r>
    <x v="18"/>
    <n v="1"/>
    <s v="Mano de león"/>
    <n v="35.200000000000003"/>
    <n v="12"/>
    <n v="973.14201600000013"/>
    <n v="0.1"/>
    <s v="LATIF"/>
    <n v="662.5781277691384"/>
    <n v="3.3128906388456918"/>
    <s v="DEJAR"/>
    <s v="DEJAR"/>
    <x v="0"/>
  </r>
  <r>
    <x v="18"/>
    <n v="2"/>
    <s v="Zapotillo"/>
    <n v="60"/>
    <n v="12"/>
    <n v="2827.44"/>
    <n v="0.1"/>
    <s v="LATIF"/>
    <n v="2361.9923046462377"/>
    <n v="11.809961523231189"/>
    <s v="DEJAR"/>
    <s v="DEJAR"/>
    <x v="0"/>
  </r>
  <r>
    <x v="18"/>
    <n v="3"/>
    <s v="Zapotillo"/>
    <n v="37.1"/>
    <n v="13"/>
    <n v="1081.032414"/>
    <n v="0.1"/>
    <s v="LATIF"/>
    <n v="751.02708361131852"/>
    <n v="3.7551354180565926"/>
    <s v="DEJAR"/>
    <s v="DEJAR"/>
    <x v="0"/>
  </r>
  <r>
    <x v="18"/>
    <n v="4"/>
    <s v="Zapotillo"/>
    <n v="54.4"/>
    <n v="15"/>
    <n v="2324.2813439999995"/>
    <n v="0.1"/>
    <s v="LATIF"/>
    <n v="1870.0556254557705"/>
    <n v="9.3502781272788518"/>
    <s v="DEJAR"/>
    <s v="DEJAR"/>
    <x v="0"/>
  </r>
  <r>
    <x v="18"/>
    <n v="5"/>
    <s v="Zapotillo"/>
    <n v="31.2"/>
    <n v="12"/>
    <n v="764.53977599999996"/>
    <n v="0.1"/>
    <s v="LATIF"/>
    <n v="497.01512808759975"/>
    <n v="2.4850756404379983"/>
    <s v="DEJAR"/>
    <s v="DEJAR"/>
    <x v="0"/>
  </r>
  <r>
    <x v="18"/>
    <n v="6"/>
    <s v="Zapotillo"/>
    <n v="65.5"/>
    <n v="15"/>
    <n v="3369.5623500000002"/>
    <n v="0.1"/>
    <s v="LATIF"/>
    <n v="2911.1627964312015"/>
    <n v="14.555813982156007"/>
    <s v="DEJAR"/>
    <s v="DEJAR"/>
    <x v="0"/>
  </r>
  <r>
    <x v="18"/>
    <n v="7"/>
    <s v="Zapotillo"/>
    <n v="108.2"/>
    <n v="17"/>
    <n v="9194.8662960000001"/>
    <n v="0.1"/>
    <s v="LATIF"/>
    <n v="9630.2643773025466"/>
    <n v="48.151321886512733"/>
    <s v="DEJAR"/>
    <s v="DEJAR"/>
    <x v="0"/>
  </r>
  <r>
    <x v="18"/>
    <n v="8"/>
    <s v="Canac"/>
    <n v="48.3"/>
    <n v="15"/>
    <n v="1832.2518059999998"/>
    <n v="0.1"/>
    <s v="LATIF"/>
    <n v="1408.4518908232851"/>
    <n v="7.042259454116425"/>
    <s v="DEJAR"/>
    <s v="DEJAR"/>
    <x v="0"/>
  </r>
  <r>
    <x v="18"/>
    <n v="9"/>
    <s v="Zapotillo"/>
    <n v="90"/>
    <n v="18"/>
    <n v="6361.74"/>
    <n v="0.1"/>
    <s v="LATIF"/>
    <n v="6208.6010673791552"/>
    <n v="31.043005336895774"/>
    <s v="DEJAR"/>
    <s v="DEJAR"/>
    <x v="0"/>
  </r>
  <r>
    <x v="18"/>
    <n v="10"/>
    <s v="Zapotillo"/>
    <n v="41.6"/>
    <n v="15"/>
    <n v="1359.181824"/>
    <n v="0.1"/>
    <s v="LATIF"/>
    <n v="986.64821844276537"/>
    <n v="4.9332410922138266"/>
    <s v="DEJAR"/>
    <s v="DEJAR"/>
    <x v="0"/>
  </r>
  <r>
    <x v="18"/>
    <n v="11"/>
    <s v="Mano de león"/>
    <n v="35"/>
    <n v="10"/>
    <n v="962.11500000000001"/>
    <n v="0.1"/>
    <s v="LATIF"/>
    <n v="653.64029291244719"/>
    <n v="3.2682014645622357"/>
    <s v="DEJAR"/>
    <s v="DEJAR"/>
    <x v="0"/>
  </r>
  <r>
    <x v="18"/>
    <n v="12"/>
    <s v="Aguacatillo"/>
    <n v="27"/>
    <n v="10"/>
    <n v="572.5566"/>
    <n v="0.1"/>
    <s v="LATIF"/>
    <n v="352.13325163946445"/>
    <n v="1.7606662581973223"/>
    <s v="DEJAR"/>
    <s v="DEJAR"/>
    <x v="0"/>
  </r>
  <r>
    <x v="18"/>
    <n v="13"/>
    <s v="Aguacatillo"/>
    <n v="45"/>
    <n v="14"/>
    <n v="1590.4349999999999"/>
    <n v="0.1"/>
    <s v="LATIF"/>
    <n v="1189.832288643388"/>
    <n v="5.9491614432169397"/>
    <s v="DEJAR"/>
    <s v="DEJAR"/>
    <x v="0"/>
  </r>
  <r>
    <x v="18"/>
    <n v="14"/>
    <s v="Aguacatillo"/>
    <n v="26.5"/>
    <n v="10"/>
    <n v="551.54714999999999"/>
    <n v="0.1"/>
    <s v="LATIF"/>
    <n v="336.78905129290041"/>
    <n v="1.6839452564645021"/>
    <s v="DEJAR"/>
    <s v="DEJAR"/>
    <x v="0"/>
  </r>
  <r>
    <x v="18"/>
    <n v="15"/>
    <s v="Mano de león"/>
    <n v="22"/>
    <n v="10"/>
    <n v="380.1336"/>
    <n v="0.1"/>
    <s v="LATIF"/>
    <n v="216.13001097424697"/>
    <n v="1.0806500548712348"/>
    <s v="DEJAR"/>
    <s v="DEJAR"/>
    <x v="0"/>
  </r>
  <r>
    <x v="18"/>
    <n v="16"/>
    <s v="Zapotillo"/>
    <n v="76"/>
    <n v="17"/>
    <n v="4536.4704000000002"/>
    <n v="0.1"/>
    <s v="LATIF"/>
    <n v="4149.3034475510067"/>
    <n v="20.746517237755032"/>
    <s v="DEJAR"/>
    <s v="DEJAR"/>
    <x v="0"/>
  </r>
  <r>
    <x v="18"/>
    <n v="17"/>
    <s v="Zapotillo"/>
    <n v="15"/>
    <n v="10"/>
    <n v="176.715"/>
    <n v="0.1"/>
    <s v="LATIF"/>
    <n v="86.748598761993364"/>
    <n v="0.43374299380996684"/>
    <s v="DEJAR"/>
    <s v="DEJAR"/>
    <x v="0"/>
  </r>
  <r>
    <x v="18"/>
    <n v="18"/>
    <s v="Aguacatillo"/>
    <n v="24"/>
    <n v="14"/>
    <n v="452.3904"/>
    <n v="0.1"/>
    <s v="LATIF"/>
    <n v="265.94050449183845"/>
    <n v="1.3297025224591923"/>
    <s v="DEJAR"/>
    <s v="DEJAR"/>
    <x v="0"/>
  </r>
  <r>
    <x v="18"/>
    <n v="19"/>
    <s v="Zapotillo"/>
    <n v="44"/>
    <n v="15"/>
    <n v="1520.5344"/>
    <n v="0.1"/>
    <s v="LATIF"/>
    <n v="1127.7766031692836"/>
    <n v="5.6388830158464174"/>
    <s v="DEJAR"/>
    <s v="DEJAR"/>
    <x v="0"/>
  </r>
  <r>
    <x v="18"/>
    <n v="20"/>
    <s v="Aguacatillo"/>
    <n v="51.5"/>
    <n v="14"/>
    <n v="2083.0771500000001"/>
    <n v="0.1"/>
    <s v="LATIF"/>
    <n v="1641.1445695679677"/>
    <n v="8.2057228478398372"/>
    <s v="DEJAR"/>
    <s v="DEJAR"/>
    <x v="0"/>
  </r>
  <r>
    <x v="18"/>
    <n v="21"/>
    <s v="Canac"/>
    <n v="70"/>
    <n v="20"/>
    <n v="3848.46"/>
    <n v="0.1"/>
    <s v="LATIF"/>
    <n v="3410.7259140574133"/>
    <n v="17.053629570287065"/>
    <s v="DEJAR"/>
    <s v="DEJAR"/>
    <x v="0"/>
  </r>
  <r>
    <x v="18"/>
    <n v="22"/>
    <s v="Zapotillo"/>
    <n v="90"/>
    <n v="18"/>
    <n v="6361.74"/>
    <n v="0.1"/>
    <s v="LATIF"/>
    <n v="6208.6010673791552"/>
    <n v="31.043005336895774"/>
    <s v="DEJAR"/>
    <s v="DEJAR"/>
    <x v="0"/>
  </r>
  <r>
    <x v="19"/>
    <n v="1"/>
    <s v="Ilamo"/>
    <n v="17.8"/>
    <n v="13"/>
    <n v="248.84613600000003"/>
    <n v="0.1"/>
    <s v="LATIF"/>
    <n v="130.44449964469851"/>
    <n v="0.65222249822349254"/>
    <s v="DEJAR"/>
    <s v="DEJAR"/>
    <x v="0"/>
  </r>
  <r>
    <x v="19"/>
    <n v="2"/>
    <s v="Ilamo"/>
    <n v="17"/>
    <n v="11"/>
    <n v="226.98060000000001"/>
    <n v="0.1"/>
    <s v="LATIF"/>
    <n v="116.90268878718483"/>
    <n v="0.58451344393592408"/>
    <s v="DEJAR"/>
    <s v="DEJAR"/>
    <x v="0"/>
  </r>
  <r>
    <x v="19"/>
    <n v="3"/>
    <s v="Ilamo"/>
    <n v="23.4"/>
    <n v="12"/>
    <n v="430.05362399999996"/>
    <n v="0.1"/>
    <s v="LATIF"/>
    <n v="250.36688145833153"/>
    <n v="1.2518344072916576"/>
    <s v="DEJAR"/>
    <s v="DEJAR"/>
    <x v="0"/>
  </r>
  <r>
    <x v="19"/>
    <n v="4"/>
    <s v="Ilamo"/>
    <n v="33.4"/>
    <n v="15"/>
    <n v="876.16082399999993"/>
    <n v="0.1"/>
    <s v="LATIF"/>
    <n v="584.65831778656059"/>
    <n v="2.9232915889328028"/>
    <s v="DEJAR"/>
    <s v="DEJAR"/>
    <x v="0"/>
  </r>
  <r>
    <x v="19"/>
    <n v="5"/>
    <s v="Ilamo"/>
    <n v="25.7"/>
    <n v="15"/>
    <n v="518.74884599999996"/>
    <n v="0.1"/>
    <s v="LATIF"/>
    <n v="313.05950220812758"/>
    <n v="1.5652975110406377"/>
    <s v="DEJAR"/>
    <s v="DEJAR"/>
    <x v="0"/>
  </r>
  <r>
    <x v="19"/>
    <n v="6"/>
    <s v="Ilamo"/>
    <n v="17.2"/>
    <n v="12"/>
    <n v="232.35273599999996"/>
    <n v="0.1"/>
    <s v="LATIF"/>
    <n v="120.20750968079929"/>
    <n v="0.60103754840399648"/>
    <s v="DEJAR"/>
    <s v="DEJAR"/>
    <x v="0"/>
  </r>
  <r>
    <x v="19"/>
    <n v="7"/>
    <s v="Ilamo"/>
    <n v="29.4"/>
    <n v="10"/>
    <n v="678.86834399999987"/>
    <n v="0.1"/>
    <s v="LATIF"/>
    <n v="431.37774618379171"/>
    <n v="2.1568887309189586"/>
    <s v="DEJAR"/>
    <s v="DEJAR"/>
    <x v="0"/>
  </r>
  <r>
    <x v="19"/>
    <n v="8"/>
    <s v="Ilamo"/>
    <n v="14.5"/>
    <n v="12"/>
    <n v="165.13034999999999"/>
    <n v="0.1"/>
    <s v="LATIF"/>
    <n v="80.014636857912052"/>
    <n v="0.40007318428956024"/>
    <s v="DEJAR"/>
    <s v="DEJAR"/>
    <x v="0"/>
  </r>
  <r>
    <x v="19"/>
    <n v="9"/>
    <s v="Ilamo"/>
    <n v="16.600000000000001"/>
    <n v="14"/>
    <n v="216.42482400000003"/>
    <n v="0.1"/>
    <s v="LATIF"/>
    <n v="110.45287392708561"/>
    <n v="0.55226436963542802"/>
    <s v="DEJAR"/>
    <s v="DEJAR"/>
    <x v="0"/>
  </r>
  <r>
    <x v="19"/>
    <n v="10"/>
    <s v="Ilamo"/>
    <n v="13.9"/>
    <n v="10"/>
    <n v="151.74713400000002"/>
    <n v="0.1"/>
    <s v="LATIF"/>
    <n v="72.347644868176644"/>
    <n v="0.36173822434088321"/>
    <s v="DEJAR"/>
    <s v="DEJAR"/>
    <x v="0"/>
  </r>
  <r>
    <x v="19"/>
    <n v="11"/>
    <s v="Ilamo"/>
    <n v="18.600000000000001"/>
    <n v="10"/>
    <n v="271.71698400000002"/>
    <n v="0.1"/>
    <s v="LATIF"/>
    <n v="144.85516635748897"/>
    <n v="0.72427583178744481"/>
    <s v="DEJAR"/>
    <s v="DEJAR"/>
    <x v="0"/>
  </r>
  <r>
    <x v="19"/>
    <n v="12"/>
    <s v="Ilamo"/>
    <n v="76.8"/>
    <n v="12"/>
    <n v="4632.4776959999999"/>
    <n v="0.1"/>
    <s v="LATIF"/>
    <n v="4254.1667913803021"/>
    <n v="21.270833956901509"/>
    <s v="DEJAR"/>
    <s v="DEJAR"/>
    <x v="0"/>
  </r>
  <r>
    <x v="19"/>
    <n v="13"/>
    <s v="Ilamo"/>
    <n v="21"/>
    <n v="15"/>
    <n v="346.3614"/>
    <n v="0.1"/>
    <s v="LATIF"/>
    <n v="193.44615534703902"/>
    <n v="0.96723077673519509"/>
    <s v="DEJAR"/>
    <s v="DEJAR"/>
    <x v="0"/>
  </r>
  <r>
    <x v="19"/>
    <n v="14"/>
    <s v="Ilamo"/>
    <n v="25.2"/>
    <n v="12"/>
    <n v="498.76041599999996"/>
    <n v="0.1"/>
    <s v="LATIF"/>
    <n v="298.73726079315924"/>
    <n v="1.4936863039657959"/>
    <s v="DEJAR"/>
    <s v="DEJAR"/>
    <x v="0"/>
  </r>
  <r>
    <x v="19"/>
    <n v="15"/>
    <s v="Ilamo"/>
    <n v="14.7"/>
    <n v="10"/>
    <n v="169.71708599999997"/>
    <n v="0.1"/>
    <s v="LATIF"/>
    <n v="82.670341586040095"/>
    <n v="0.41335170793020048"/>
    <s v="DEJAR"/>
    <s v="DEJAR"/>
    <x v="0"/>
  </r>
  <r>
    <x v="19"/>
    <n v="16"/>
    <s v="Ilamo"/>
    <n v="19"/>
    <n v="12"/>
    <n v="283.52940000000001"/>
    <n v="0.1"/>
    <s v="LATIF"/>
    <n v="152.39095368994771"/>
    <n v="0.76195476844973853"/>
    <s v="DEJAR"/>
    <s v="DEJAR"/>
    <x v="0"/>
  </r>
  <r>
    <x v="19"/>
    <n v="17"/>
    <s v="Ilamo"/>
    <n v="15"/>
    <n v="10"/>
    <n v="176.715"/>
    <n v="0.1"/>
    <s v="LATIF"/>
    <n v="86.748598761993364"/>
    <n v="0.43374299380996684"/>
    <s v="DEJAR"/>
    <s v="DEJAR"/>
    <x v="0"/>
  </r>
  <r>
    <x v="19"/>
    <n v="18"/>
    <s v="Ilamo"/>
    <n v="16.100000000000001"/>
    <n v="10"/>
    <n v="203.58353400000001"/>
    <n v="0.1"/>
    <s v="LATIF"/>
    <n v="102.68777299018106"/>
    <n v="0.51343886495090529"/>
    <s v="DEJAR"/>
    <s v="DEJAR"/>
    <x v="0"/>
  </r>
  <r>
    <x v="19"/>
    <n v="19"/>
    <s v="Ilamo"/>
    <n v="16.7"/>
    <n v="10"/>
    <n v="219.04020599999998"/>
    <n v="0.1"/>
    <s v="LATIF"/>
    <n v="112.04542485124304"/>
    <n v="0.56022712425621513"/>
    <s v="DEJAR"/>
    <s v="DEJAR"/>
    <x v="0"/>
  </r>
  <r>
    <x v="19"/>
    <n v="20"/>
    <s v="Ilamo"/>
    <n v="26.1"/>
    <n v="11"/>
    <n v="535.022334"/>
    <n v="0.1"/>
    <s v="LATIF"/>
    <n v="324.79849424233015"/>
    <n v="1.6239924712116507"/>
    <s v="DEJAR"/>
    <s v="DEJAR"/>
    <x v="0"/>
  </r>
  <r>
    <x v="19"/>
    <n v="21"/>
    <s v="Ilamo"/>
    <n v="19"/>
    <n v="12"/>
    <n v="283.52940000000001"/>
    <n v="0.1"/>
    <s v="LATIF"/>
    <n v="152.39095368994771"/>
    <n v="0.76195476844973853"/>
    <s v="DEJAR"/>
    <s v="DEJAR"/>
    <x v="0"/>
  </r>
  <r>
    <x v="19"/>
    <n v="22"/>
    <s v="Ilamo"/>
    <n v="19.2"/>
    <n v="12"/>
    <n v="289.529856"/>
    <n v="0.1"/>
    <s v="LATIF"/>
    <n v="156.24225672797812"/>
    <n v="0.78121128363989056"/>
    <s v="DEJAR"/>
    <s v="DEJAR"/>
    <x v="0"/>
  </r>
  <r>
    <x v="19"/>
    <n v="23"/>
    <s v="Ilamo"/>
    <n v="17"/>
    <n v="15"/>
    <n v="226.98060000000001"/>
    <n v="0.1"/>
    <s v="LATIF"/>
    <n v="116.90268878718483"/>
    <n v="0.58451344393592408"/>
    <s v="DEJAR"/>
    <s v="DEJAR"/>
    <x v="0"/>
  </r>
  <r>
    <x v="19"/>
    <n v="24"/>
    <s v="Ilamo"/>
    <n v="24.1"/>
    <n v="14"/>
    <n v="456.16817400000002"/>
    <n v="0.1"/>
    <s v="LATIF"/>
    <n v="268.58925383002514"/>
    <n v="1.3429462691501255"/>
    <s v="DEJAR"/>
    <s v="DEJAR"/>
    <x v="0"/>
  </r>
  <r>
    <x v="19"/>
    <n v="25"/>
    <s v="Ilamo"/>
    <n v="21.2"/>
    <n v="15"/>
    <n v="352.99017600000002"/>
    <n v="0.1"/>
    <s v="LATIF"/>
    <n v="197.86636682451069"/>
    <n v="0.98933183412255343"/>
    <s v="DEJAR"/>
    <s v="DEJAR"/>
    <x v="0"/>
  </r>
  <r>
    <x v="19"/>
    <n v="26"/>
    <s v="Ilamo"/>
    <n v="17.2"/>
    <n v="10"/>
    <n v="232.35273599999996"/>
    <n v="0.1"/>
    <s v="LATIF"/>
    <n v="120.20750968079929"/>
    <n v="0.60103754840399648"/>
    <s v="DEJAR"/>
    <s v="DEJAR"/>
    <x v="0"/>
  </r>
  <r>
    <x v="19"/>
    <n v="27"/>
    <s v="Ilamo"/>
    <n v="23.8"/>
    <n v="12"/>
    <n v="444.88197600000001"/>
    <n v="0.1"/>
    <s v="LATIF"/>
    <n v="260.68865685840007"/>
    <n v="1.3034432842920003"/>
    <s v="DEJAR"/>
    <s v="DEJAR"/>
    <x v="0"/>
  </r>
  <r>
    <x v="19"/>
    <n v="28"/>
    <s v="Ilamo"/>
    <n v="18.399999999999999"/>
    <n v="15"/>
    <n v="265.90502399999997"/>
    <n v="0.1"/>
    <s v="LATIF"/>
    <n v="141.17022954093119"/>
    <n v="0.70585114770465596"/>
    <s v="DEJAR"/>
    <s v="DEJAR"/>
    <x v="0"/>
  </r>
  <r>
    <x v="19"/>
    <n v="29"/>
    <s v="Ilamo"/>
    <n v="23.8"/>
    <n v="15"/>
    <n v="444.88197600000001"/>
    <n v="0.1"/>
    <s v="LATIF"/>
    <n v="260.68865685840007"/>
    <n v="1.3034432842920003"/>
    <s v="DEJAR"/>
    <s v="DEJAR"/>
    <x v="0"/>
  </r>
  <r>
    <x v="19"/>
    <n v="30"/>
    <s v="Ilamo"/>
    <n v="21.6"/>
    <n v="10"/>
    <n v="366.43622400000004"/>
    <n v="0.1"/>
    <s v="LATIF"/>
    <n v="206.88121205996814"/>
    <n v="1.0344060602998406"/>
    <s v="DEJAR"/>
    <s v="DEJAR"/>
    <x v="0"/>
  </r>
  <r>
    <x v="19"/>
    <n v="31"/>
    <s v="Ilamo"/>
    <n v="22.2"/>
    <n v="10"/>
    <n v="387.07653599999998"/>
    <n v="0.1"/>
    <s v="LATIF"/>
    <n v="220.84266010365056"/>
    <n v="1.1042133005182526"/>
    <s v="DEJAR"/>
    <s v="DEJAR"/>
    <x v="0"/>
  </r>
  <r>
    <x v="19"/>
    <n v="32"/>
    <s v="Ilamo"/>
    <n v="15.5"/>
    <n v="10"/>
    <n v="188.69235"/>
    <n v="0.1"/>
    <s v="LATIF"/>
    <n v="93.800401528799213"/>
    <n v="0.46900200764399608"/>
    <s v="DEJAR"/>
    <s v="DEJAR"/>
    <x v="0"/>
  </r>
  <r>
    <x v="19"/>
    <n v="33"/>
    <s v="Ilamo"/>
    <n v="21.1"/>
    <n v="15"/>
    <n v="349.667934"/>
    <n v="0.1"/>
    <s v="LATIF"/>
    <n v="195.64901536074174"/>
    <n v="0.97824507680370876"/>
    <s v="DEJAR"/>
    <s v="DEJAR"/>
    <x v="0"/>
  </r>
  <r>
    <x v="19"/>
    <n v="34"/>
    <s v="Ilamo"/>
    <n v="22.5"/>
    <n v="15"/>
    <n v="397.60874999999999"/>
    <n v="0.1"/>
    <s v="LATIF"/>
    <n v="228.02252226135974"/>
    <n v="1.1401126113067988"/>
    <s v="DEJAR"/>
    <s v="DEJAR"/>
    <x v="0"/>
  </r>
  <r>
    <x v="19"/>
    <n v="35"/>
    <s v="Ilamo"/>
    <n v="24.5"/>
    <n v="15"/>
    <n v="471.43635"/>
    <n v="0.1"/>
    <s v="LATIF"/>
    <n v="279.33698755878879"/>
    <n v="1.3966849377939439"/>
    <s v="DEJAR"/>
    <s v="DEJAR"/>
    <x v="0"/>
  </r>
  <r>
    <x v="19"/>
    <n v="36"/>
    <s v="Ilamo"/>
    <n v="18"/>
    <n v="10"/>
    <n v="254.46959999999999"/>
    <n v="0.1"/>
    <s v="LATIF"/>
    <n v="133.96512701589552"/>
    <n v="0.66982563507947757"/>
    <s v="DEJAR"/>
    <s v="DEJAR"/>
    <x v="0"/>
  </r>
  <r>
    <x v="19"/>
    <n v="37"/>
    <s v="Ilamo"/>
    <n v="14.2"/>
    <n v="18"/>
    <n v="158.368056"/>
    <n v="0.1"/>
    <s v="LATIF"/>
    <n v="76.125118777836249"/>
    <n v="0.38062559388918121"/>
    <s v="DEJAR"/>
    <s v="DEJAR"/>
    <x v="0"/>
  </r>
  <r>
    <x v="19"/>
    <n v="38"/>
    <s v="Ilamo"/>
    <n v="18"/>
    <n v="12"/>
    <n v="254.46959999999999"/>
    <n v="0.1"/>
    <s v="LATIF"/>
    <n v="133.96512701589552"/>
    <n v="0.66982563507947757"/>
    <s v="DEJAR"/>
    <s v="DEJAR"/>
    <x v="0"/>
  </r>
  <r>
    <x v="20"/>
    <n v="1"/>
    <s v="Canac"/>
    <n v="120.8"/>
    <n v="20"/>
    <n v="11461.059455999999"/>
    <n v="0.1"/>
    <s v="LATIF"/>
    <n v="12521.736199506189"/>
    <n v="62.608680997530946"/>
    <s v="DEJAR"/>
    <s v="DEJAR"/>
    <x v="0"/>
  </r>
  <r>
    <x v="20"/>
    <n v="2"/>
    <s v="Canac"/>
    <n v="106"/>
    <n v="18"/>
    <n v="8824.7543999999998"/>
    <n v="0.1"/>
    <s v="LATIF"/>
    <n v="9170.0979473510888"/>
    <n v="45.850489736755442"/>
    <s v="DEJAR"/>
    <s v="DEJAR"/>
    <x v="0"/>
  </r>
  <r>
    <x v="20"/>
    <n v="3"/>
    <s v="Mano de león"/>
    <n v="23.3"/>
    <n v="10"/>
    <n v="426.385806"/>
    <n v="0.1"/>
    <s v="LATIF"/>
    <n v="247.82419427392574"/>
    <n v="1.2391209713696287"/>
    <s v="DEJAR"/>
    <s v="DEJAR"/>
    <x v="0"/>
  </r>
  <r>
    <x v="20"/>
    <n v="4"/>
    <s v="Mano de león"/>
    <n v="25.7"/>
    <n v="8"/>
    <n v="518.74884599999996"/>
    <n v="0.1"/>
    <s v="LATIF"/>
    <n v="313.05950220812758"/>
    <n v="1.5652975110406377"/>
    <s v="DEJAR"/>
    <s v="DEJAR"/>
    <x v="0"/>
  </r>
  <r>
    <x v="20"/>
    <n v="5"/>
    <s v="Mano de león"/>
    <n v="67"/>
    <n v="12"/>
    <n v="3525.6606000000002"/>
    <n v="0.1"/>
    <s v="LATIF"/>
    <n v="3072.5909322050679"/>
    <n v="15.362954661025338"/>
    <s v="DEJAR"/>
    <s v="DEJAR"/>
    <x v="0"/>
  </r>
  <r>
    <x v="20"/>
    <n v="6"/>
    <s v="Ciprés"/>
    <n v="24"/>
    <n v="12"/>
    <n v="452.3904"/>
    <n v="0.1"/>
    <s v="CONIF"/>
    <n v="260.92189134611579"/>
    <n v="1.3046094567305788"/>
    <s v="DEJAR"/>
    <s v="DEJAR"/>
    <x v="0"/>
  </r>
  <r>
    <x v="20"/>
    <n v="7"/>
    <s v="Ciprés"/>
    <n v="38"/>
    <n v="14"/>
    <n v="1134.1176"/>
    <n v="0.1"/>
    <s v="CONIF"/>
    <n v="760.40176124087304"/>
    <n v="3.8020088062043649"/>
    <s v="DEJAR"/>
    <s v="DEJAR"/>
    <x v="0"/>
  </r>
  <r>
    <x v="20"/>
    <n v="8"/>
    <s v="Mano de león"/>
    <n v="28"/>
    <n v="12"/>
    <n v="615.75360000000001"/>
    <n v="0.1"/>
    <s v="LATIF"/>
    <n v="384.0191047547313"/>
    <n v="1.9200955237736563"/>
    <s v="DEJAR"/>
    <s v="DEJAR"/>
    <x v="0"/>
  </r>
  <r>
    <x v="20"/>
    <n v="9"/>
    <s v="Ciprés"/>
    <n v="41.1"/>
    <n v="17"/>
    <n v="1326.7055339999999"/>
    <n v="0.1"/>
    <s v="CONIF"/>
    <n v="912.67972222150445"/>
    <n v="4.5633986111075213"/>
    <s v="DEJAR"/>
    <s v="DEJAR"/>
    <x v="0"/>
  </r>
  <r>
    <x v="20"/>
    <n v="10"/>
    <s v="Mano de león"/>
    <n v="12.9"/>
    <n v="10"/>
    <n v="130.69841399999999"/>
    <n v="0.1"/>
    <s v="LATIF"/>
    <n v="60.553447220925285"/>
    <n v="0.30276723610462641"/>
    <s v="DEJAR"/>
    <s v="DEJAR"/>
    <x v="0"/>
  </r>
  <r>
    <x v="20"/>
    <n v="11"/>
    <s v="Mano de león"/>
    <n v="21"/>
    <n v="9"/>
    <n v="346.3614"/>
    <n v="0.1"/>
    <s v="LATIF"/>
    <n v="193.44615534703902"/>
    <n v="0.96723077673519509"/>
    <s v="DEJAR"/>
    <s v="DEJAR"/>
    <x v="0"/>
  </r>
  <r>
    <x v="20"/>
    <n v="12"/>
    <s v="Ciprés"/>
    <n v="24.2"/>
    <n v="12"/>
    <n v="459.961656"/>
    <n v="0.1"/>
    <s v="CONIF"/>
    <n v="266.01101588984119"/>
    <n v="1.3300550794492056"/>
    <s v="DEJAR"/>
    <s v="DEJAR"/>
    <x v="0"/>
  </r>
  <r>
    <x v="20"/>
    <n v="13"/>
    <s v="Zapotillo"/>
    <n v="22.9"/>
    <n v="14"/>
    <n v="411.87161399999997"/>
    <n v="0.1"/>
    <s v="LATIF"/>
    <n v="237.80372985103713"/>
    <n v="1.1890186492551855"/>
    <s v="DEJAR"/>
    <s v="DEJAR"/>
    <x v="0"/>
  </r>
  <r>
    <x v="20"/>
    <n v="14"/>
    <s v="Ciprés"/>
    <n v="23"/>
    <n v="14"/>
    <n v="415.47660000000002"/>
    <n v="0.1"/>
    <s v="CONIF"/>
    <n v="236.31310333101464"/>
    <n v="1.1815655166550731"/>
    <s v="DEJAR"/>
    <s v="DEJAR"/>
    <x v="0"/>
  </r>
  <r>
    <x v="20"/>
    <n v="15"/>
    <s v="Ciprés"/>
    <n v="19"/>
    <n v="15"/>
    <n v="283.52940000000001"/>
    <n v="0.1"/>
    <s v="CONIF"/>
    <n v="151.47942747069629"/>
    <n v="0.75739713735348135"/>
    <s v="DEJAR"/>
    <s v="DEJAR"/>
    <x v="0"/>
  </r>
  <r>
    <x v="20"/>
    <n v="16"/>
    <s v="Aguacatillo"/>
    <n v="18"/>
    <n v="12"/>
    <n v="254.46959999999999"/>
    <n v="0.1"/>
    <s v="LATIF"/>
    <n v="133.96512701589552"/>
    <n v="0.66982563507947757"/>
    <s v="DEJAR"/>
    <s v="DEJAR"/>
    <x v="0"/>
  </r>
  <r>
    <x v="20"/>
    <n v="17"/>
    <s v="Mano de león"/>
    <n v="19"/>
    <n v="10"/>
    <n v="283.52940000000001"/>
    <n v="0.1"/>
    <s v="LATIF"/>
    <n v="152.39095368994771"/>
    <n v="0.76195476844973853"/>
    <s v="DEJAR"/>
    <s v="DEJAR"/>
    <x v="0"/>
  </r>
  <r>
    <x v="20"/>
    <n v="18"/>
    <s v="Mano de león"/>
    <n v="20"/>
    <n v="8"/>
    <n v="314.15999999999997"/>
    <n v="0.1"/>
    <s v="LATIF"/>
    <n v="172.20874292148596"/>
    <n v="0.86104371460742979"/>
    <s v="DEJAR"/>
    <s v="DEJAR"/>
    <x v="0"/>
  </r>
  <r>
    <x v="20"/>
    <n v="19"/>
    <s v="Ciprés"/>
    <n v="37.5"/>
    <n v="14"/>
    <n v="1104.46875"/>
    <n v="0.1"/>
    <s v="CONIF"/>
    <n v="737.31617818124994"/>
    <n v="3.6865808909062494"/>
    <s v="DEJAR"/>
    <s v="DEJAR"/>
    <x v="0"/>
  </r>
  <r>
    <x v="20"/>
    <n v="20"/>
    <s v="Ciprés"/>
    <n v="42.3"/>
    <n v="14"/>
    <n v="1405.3083659999998"/>
    <n v="0.1"/>
    <s v="CONIF"/>
    <n v="975.91168044174481"/>
    <n v="4.8795584022087235"/>
    <s v="DEJAR"/>
    <s v="DEJAR"/>
    <x v="0"/>
  </r>
  <r>
    <x v="20"/>
    <n v="21"/>
    <s v="Ciprés"/>
    <n v="21.7"/>
    <n v="10"/>
    <n v="369.83700599999997"/>
    <n v="0.1"/>
    <s v="CONIF"/>
    <n v="206.38244735933765"/>
    <n v="1.0319122367966882"/>
    <s v="DEJAR"/>
    <s v="DEJAR"/>
    <x v="0"/>
  </r>
  <r>
    <x v="20"/>
    <n v="22"/>
    <s v="Ciprés"/>
    <n v="49"/>
    <n v="21"/>
    <n v="1885.7454"/>
    <n v="0.1"/>
    <s v="CONIF"/>
    <n v="1374.1800111509867"/>
    <n v="6.8709000557549338"/>
    <s v="DEJAR"/>
    <s v="DEJAR"/>
    <x v="0"/>
  </r>
  <r>
    <x v="20"/>
    <n v="23"/>
    <s v="Pino"/>
    <n v="53.6"/>
    <n v="14"/>
    <n v="2256.4227839999999"/>
    <n v="0.1"/>
    <s v="CONIF"/>
    <n v="1693.3578849870275"/>
    <n v="8.4667894249351363"/>
    <s v="DEJAR"/>
    <s v="DEJAR"/>
    <x v="0"/>
  </r>
  <r>
    <x v="20"/>
    <n v="24"/>
    <s v="Pino"/>
    <n v="13.5"/>
    <n v="14"/>
    <n v="143.13915"/>
    <n v="0.1"/>
    <s v="CONIF"/>
    <n v="68.373170082129207"/>
    <n v="0.34186585041064599"/>
    <s v="DEJAR"/>
    <s v="DEJAR"/>
    <x v="0"/>
  </r>
  <r>
    <x v="21"/>
    <n v="1"/>
    <s v="Mano de león"/>
    <n v="54.1"/>
    <n v="12"/>
    <n v="2298.716574"/>
    <n v="0.1"/>
    <s v="LATIF"/>
    <n v="1845.5686522509536"/>
    <n v="9.2278432612547672"/>
    <s v="DEJAR"/>
    <s v="DEJAR"/>
    <x v="0"/>
  </r>
  <r>
    <x v="21"/>
    <n v="2"/>
    <s v="Zapotillo"/>
    <n v="44.8"/>
    <n v="14"/>
    <n v="1576.3292159999999"/>
    <n v="0.1"/>
    <s v="LATIF"/>
    <n v="1177.266675317426"/>
    <n v="5.8863333765871291"/>
    <s v="DEJAR"/>
    <s v="DEJAR"/>
    <x v="0"/>
  </r>
  <r>
    <x v="21"/>
    <n v="3"/>
    <s v="Zapotillo"/>
    <n v="18"/>
    <n v="11"/>
    <n v="254.46959999999999"/>
    <n v="0.1"/>
    <s v="LATIF"/>
    <n v="133.96512701589552"/>
    <n v="0.66982563507947757"/>
    <s v="DEJAR"/>
    <s v="DEJAR"/>
    <x v="0"/>
  </r>
  <r>
    <x v="21"/>
    <n v="4"/>
    <s v="Zapotillo"/>
    <n v="16.3"/>
    <n v="9"/>
    <n v="208.67292599999999"/>
    <n v="0.1"/>
    <s v="LATIF"/>
    <n v="105.75440558010409"/>
    <n v="0.52877202790052036"/>
    <s v="DEJAR"/>
    <s v="DEJAR"/>
    <x v="0"/>
  </r>
  <r>
    <x v="21"/>
    <n v="5"/>
    <s v="Zapotillo"/>
    <n v="32.9"/>
    <n v="14"/>
    <n v="850.1248139999999"/>
    <n v="0.1"/>
    <s v="LATIF"/>
    <n v="564.01257412218365"/>
    <n v="2.8200628706109181"/>
    <s v="DEJAR"/>
    <s v="DEJAR"/>
    <x v="0"/>
  </r>
  <r>
    <x v="21"/>
    <n v="6"/>
    <s v="Mano de león"/>
    <n v="29.3"/>
    <n v="13"/>
    <n v="674.25804600000004"/>
    <n v="0.1"/>
    <s v="LATIF"/>
    <n v="427.88871563894975"/>
    <n v="2.1394435781947485"/>
    <s v="DEJAR"/>
    <s v="DEJAR"/>
    <x v="0"/>
  </r>
  <r>
    <x v="21"/>
    <n v="7"/>
    <s v="Aguacatillo"/>
    <n v="35.700000000000003"/>
    <n v="14"/>
    <n v="1000.9844460000002"/>
    <n v="0.1"/>
    <s v="LATIF"/>
    <n v="685.23164535335161"/>
    <n v="3.4261582267667579"/>
    <s v="DEJAR"/>
    <s v="DEJAR"/>
    <x v="0"/>
  </r>
  <r>
    <x v="21"/>
    <n v="8"/>
    <s v="Zapotillo"/>
    <n v="17"/>
    <n v="13"/>
    <n v="226.98060000000001"/>
    <n v="0.1"/>
    <s v="LATIF"/>
    <n v="116.90268878718483"/>
    <n v="0.58451344393592408"/>
    <s v="DEJAR"/>
    <s v="DEJAR"/>
    <x v="0"/>
  </r>
  <r>
    <x v="21"/>
    <n v="9"/>
    <s v="Mano de león"/>
    <n v="28.1"/>
    <n v="15"/>
    <n v="620.15969400000006"/>
    <n v="0.1"/>
    <s v="LATIF"/>
    <n v="387.29616096533618"/>
    <n v="1.9364808048266808"/>
    <s v="DEJAR"/>
    <s v="DEJAR"/>
    <x v="0"/>
  </r>
  <r>
    <x v="21"/>
    <n v="10"/>
    <s v="Aguacatillo"/>
    <n v="43.6"/>
    <n v="14"/>
    <n v="1493.0139839999999"/>
    <n v="0.1"/>
    <s v="LATIF"/>
    <n v="1103.4931296455202"/>
    <n v="5.5174656482276001"/>
    <s v="DEJAR"/>
    <s v="DEJAR"/>
    <x v="0"/>
  </r>
  <r>
    <x v="21"/>
    <n v="11"/>
    <s v="Aguacatillo"/>
    <n v="47"/>
    <n v="15"/>
    <n v="1734.9485999999999"/>
    <n v="0.1"/>
    <s v="LATIF"/>
    <n v="1319.7727496718996"/>
    <n v="6.5988637483594976"/>
    <s v="DEJAR"/>
    <s v="DEJAR"/>
    <x v="0"/>
  </r>
  <r>
    <x v="21"/>
    <n v="12"/>
    <s v="Canac"/>
    <n v="79.2"/>
    <n v="20"/>
    <n v="4926.5314560000006"/>
    <n v="0.1"/>
    <s v="LATIF"/>
    <n v="4577.9142033923081"/>
    <n v="22.88957101696154"/>
    <s v="DEJAR"/>
    <s v="DEJAR"/>
    <x v="0"/>
  </r>
  <r>
    <x v="21"/>
    <n v="13"/>
    <s v="Mano de león"/>
    <n v="27.1"/>
    <n v="10"/>
    <n v="576.80561400000011"/>
    <n v="0.1"/>
    <s v="LATIF"/>
    <n v="355.24978686548639"/>
    <n v="1.7762489343274317"/>
    <s v="DEJAR"/>
    <s v="DEJAR"/>
    <x v="0"/>
  </r>
  <r>
    <x v="21"/>
    <n v="14"/>
    <s v="Aguacatillo"/>
    <n v="11"/>
    <n v="8"/>
    <n v="95.0334"/>
    <n v="0.1"/>
    <s v="LATIF"/>
    <n v="41.419711592222448"/>
    <n v="0.20709855796111223"/>
    <s v="DEJAR"/>
    <s v="DEJAR"/>
    <x v="0"/>
  </r>
  <r>
    <x v="21"/>
    <n v="15"/>
    <s v="Mano de león"/>
    <n v="33.200000000000003"/>
    <n v="10"/>
    <n v="865.69929600000012"/>
    <n v="0.1"/>
    <s v="LATIF"/>
    <n v="576.3483118622363"/>
    <n v="2.8817415593111817"/>
    <s v="DEJAR"/>
    <s v="DEJAR"/>
    <x v="0"/>
  </r>
  <r>
    <x v="21"/>
    <n v="16"/>
    <s v="Mano de león"/>
    <n v="20"/>
    <n v="13"/>
    <n v="314.15999999999997"/>
    <n v="0.1"/>
    <s v="LATIF"/>
    <n v="172.20874292148596"/>
    <n v="0.86104371460742979"/>
    <s v="DEJAR"/>
    <s v="DEJAR"/>
    <x v="0"/>
  </r>
  <r>
    <x v="21"/>
    <n v="17"/>
    <s v="Aguacatillo"/>
    <n v="38.1"/>
    <n v="14"/>
    <n v="1140.0944940000002"/>
    <n v="0.1"/>
    <s v="LATIF"/>
    <n v="800.17997800678654"/>
    <n v="4.0008998900339323"/>
    <s v="DEJAR"/>
    <s v="DEJAR"/>
    <x v="0"/>
  </r>
  <r>
    <x v="21"/>
    <n v="18"/>
    <s v="Zapotillo"/>
    <n v="18"/>
    <n v="9"/>
    <n v="254.46959999999999"/>
    <n v="0.1"/>
    <s v="LATIF"/>
    <n v="133.96512701589552"/>
    <n v="0.66982563507947757"/>
    <s v="DEJAR"/>
    <s v="DEJAR"/>
    <x v="0"/>
  </r>
  <r>
    <x v="21"/>
    <n v="19"/>
    <s v="Mano de león"/>
    <n v="20.399999999999999"/>
    <n v="11"/>
    <n v="326.85206399999998"/>
    <n v="0.1"/>
    <s v="LATIF"/>
    <n v="180.53183308289158"/>
    <n v="0.9026591654144579"/>
    <s v="DEJAR"/>
    <s v="DEJAR"/>
    <x v="0"/>
  </r>
  <r>
    <x v="21"/>
    <n v="20"/>
    <s v="Zapotillo"/>
    <n v="35.5"/>
    <n v="14"/>
    <n v="989.80034999999998"/>
    <n v="0.1"/>
    <s v="LATIF"/>
    <n v="676.11718300342079"/>
    <n v="3.3805859150171038"/>
    <s v="DEJAR"/>
    <s v="DEJAR"/>
    <x v="0"/>
  </r>
  <r>
    <x v="21"/>
    <n v="21"/>
    <s v="Aguacatillo"/>
    <n v="33.1"/>
    <n v="14"/>
    <n v="860.49209400000007"/>
    <n v="0.1"/>
    <s v="LATIF"/>
    <n v="572.21918306598195"/>
    <n v="2.8610959153299098"/>
    <s v="DEJAR"/>
    <s v="DEJAR"/>
    <x v="0"/>
  </r>
  <r>
    <x v="21"/>
    <n v="22"/>
    <s v="Zapotillo"/>
    <n v="31.5"/>
    <n v="14"/>
    <n v="779.31314999999995"/>
    <n v="0.1"/>
    <s v="LATIF"/>
    <n v="508.48176101399235"/>
    <n v="2.5424088050699614"/>
    <s v="DEJAR"/>
    <s v="DEJAR"/>
    <x v="0"/>
  </r>
  <r>
    <x v="21"/>
    <n v="23"/>
    <s v="Zapotillo"/>
    <n v="30"/>
    <n v="15"/>
    <n v="706.86"/>
    <n v="0.1"/>
    <s v="LATIF"/>
    <n v="452.65828470787153"/>
    <n v="2.2632914235393575"/>
    <s v="DEJAR"/>
    <s v="DEJAR"/>
    <x v="0"/>
  </r>
  <r>
    <x v="21"/>
    <n v="24"/>
    <s v="Zapotillo"/>
    <n v="42.8"/>
    <n v="14"/>
    <n v="1438.7271359999997"/>
    <n v="0.1"/>
    <s v="LATIF"/>
    <n v="1055.8439346285654"/>
    <n v="5.2792196731428271"/>
    <s v="DEJAR"/>
    <s v="DEJAR"/>
    <x v="0"/>
  </r>
  <r>
    <x v="21"/>
    <n v="25"/>
    <s v="Canac"/>
    <n v="27.1"/>
    <n v="9"/>
    <n v="576.80561400000011"/>
    <n v="0.1"/>
    <s v="LATIF"/>
    <n v="355.24978686548639"/>
    <n v="1.7762489343274317"/>
    <s v="DEJAR"/>
    <s v="DEJAR"/>
    <x v="0"/>
  </r>
  <r>
    <x v="21"/>
    <n v="26"/>
    <s v="Zapotillo"/>
    <n v="37.9"/>
    <n v="14"/>
    <n v="1128.1564139999998"/>
    <n v="0.1"/>
    <s v="LATIF"/>
    <n v="790.20456615573892"/>
    <n v="3.9510228307786943"/>
    <s v="DEJAR"/>
    <s v="DEJAR"/>
    <x v="0"/>
  </r>
  <r>
    <x v="21"/>
    <n v="27"/>
    <s v="Zapotillo"/>
    <n v="40"/>
    <n v="19"/>
    <n v="1256.6399999999999"/>
    <n v="0.1"/>
    <s v="LATIF"/>
    <n v="898.59335245759792"/>
    <n v="4.4929667622879892"/>
    <s v="DEJAR"/>
    <s v="DEJAR"/>
    <x v="0"/>
  </r>
  <r>
    <x v="21"/>
    <n v="28"/>
    <s v="Zapotillo"/>
    <n v="60.2"/>
    <n v="16"/>
    <n v="2846.3210160000003"/>
    <n v="0.1"/>
    <s v="LATIF"/>
    <n v="2380.8017024985556"/>
    <n v="11.904008512492778"/>
    <s v="DEJAR"/>
    <s v="DEJAR"/>
    <x v="0"/>
  </r>
  <r>
    <x v="21"/>
    <n v="29"/>
    <s v="Zapotillo"/>
    <n v="46"/>
    <n v="14"/>
    <n v="1661.9064000000001"/>
    <n v="0.1"/>
    <s v="LATIF"/>
    <n v="1253.8255368732539"/>
    <n v="6.2691276843662687"/>
    <s v="DEJAR"/>
    <s v="DEJAR"/>
    <x v="0"/>
  </r>
  <r>
    <x v="21"/>
    <n v="30"/>
    <s v="Zapotillo"/>
    <n v="38.1"/>
    <n v="16"/>
    <n v="1140.0944940000002"/>
    <n v="0.1"/>
    <s v="LATIF"/>
    <n v="800.17997800678654"/>
    <n v="4.0008998900339323"/>
    <s v="DEJAR"/>
    <s v="DEJAR"/>
    <x v="0"/>
  </r>
  <r>
    <x v="21"/>
    <n v="31"/>
    <s v="Zapotillo"/>
    <n v="45.7"/>
    <n v="16"/>
    <n v="1640.3000460000001"/>
    <n v="0.1"/>
    <s v="LATIF"/>
    <n v="1234.4231381152777"/>
    <n v="6.1721156905763879"/>
    <s v="DEJAR"/>
    <s v="DEJAR"/>
    <x v="0"/>
  </r>
  <r>
    <x v="21"/>
    <n v="32"/>
    <s v="Zapotillo"/>
    <n v="27.4"/>
    <n v="14"/>
    <n v="589.64690399999995"/>
    <n v="0.1"/>
    <s v="LATIF"/>
    <n v="364.69519011576085"/>
    <n v="1.8234759505788041"/>
    <s v="DEJAR"/>
    <s v="DEJAR"/>
    <x v="0"/>
  </r>
  <r>
    <x v="21"/>
    <n v="33"/>
    <s v="Zapotillo"/>
    <n v="28"/>
    <n v="14"/>
    <n v="615.75360000000001"/>
    <n v="0.1"/>
    <s v="LATIF"/>
    <n v="384.0191047547313"/>
    <n v="1.9200955237736563"/>
    <s v="DEJAR"/>
    <s v="DEJAR"/>
    <x v="0"/>
  </r>
  <r>
    <x v="22"/>
    <n v="1"/>
    <s v="Zapotillo"/>
    <n v="20"/>
    <n v="12"/>
    <n v="314.15999999999997"/>
    <n v="0.1"/>
    <s v="LATIF"/>
    <n v="172.20874292148596"/>
    <n v="0.86104371460742979"/>
    <s v="DEJAR"/>
    <s v="DEJAR"/>
    <x v="0"/>
  </r>
  <r>
    <x v="22"/>
    <n v="2"/>
    <s v="Zapotillo"/>
    <n v="14"/>
    <n v="10"/>
    <n v="153.9384"/>
    <n v="0.1"/>
    <s v="LATIF"/>
    <n v="73.59440964790268"/>
    <n v="0.36797204823951335"/>
    <s v="DEJAR"/>
    <s v="DEJAR"/>
    <x v="0"/>
  </r>
  <r>
    <x v="22"/>
    <n v="3"/>
    <s v="Zapotillo"/>
    <n v="27.9"/>
    <n v="14"/>
    <n v="611.36321399999997"/>
    <n v="0.1"/>
    <s v="LATIF"/>
    <n v="380.75820090243121"/>
    <n v="1.903791004512156"/>
    <s v="DEJAR"/>
    <s v="DEJAR"/>
    <x v="0"/>
  </r>
  <r>
    <x v="22"/>
    <n v="4"/>
    <s v="Mano de león"/>
    <n v="32.4"/>
    <n v="12"/>
    <n v="824.48150399999997"/>
    <n v="0.1"/>
    <s v="LATIF"/>
    <n v="543.79640081366927"/>
    <n v="2.7189820040683466"/>
    <s v="DEJAR"/>
    <s v="DEJAR"/>
    <x v="0"/>
  </r>
  <r>
    <x v="22"/>
    <n v="5"/>
    <s v="Aguacatillo"/>
    <n v="21"/>
    <n v="11"/>
    <n v="346.3614"/>
    <n v="0.1"/>
    <s v="LATIF"/>
    <n v="193.44615534703902"/>
    <n v="0.96723077673519509"/>
    <s v="DEJAR"/>
    <s v="DEJAR"/>
    <x v="0"/>
  </r>
  <r>
    <x v="22"/>
    <n v="6"/>
    <s v="Aguacatillo"/>
    <n v="47"/>
    <n v="20"/>
    <n v="1734.9485999999999"/>
    <n v="0.1"/>
    <s v="LATIF"/>
    <n v="1319.7727496718996"/>
    <n v="6.5988637483594976"/>
    <s v="DEJAR"/>
    <s v="DEJAR"/>
    <x v="0"/>
  </r>
  <r>
    <x v="22"/>
    <n v="7"/>
    <s v="Zapotillo"/>
    <n v="40.5"/>
    <n v="16"/>
    <n v="1288.25235"/>
    <n v="0.1"/>
    <s v="LATIF"/>
    <n v="925.59780050422705"/>
    <n v="4.6279890025211348"/>
    <s v="DEJAR"/>
    <s v="DEJAR"/>
    <x v="0"/>
  </r>
  <r>
    <x v="22"/>
    <n v="8"/>
    <s v="Zapotillo"/>
    <n v="60"/>
    <n v="18"/>
    <n v="2827.44"/>
    <n v="0.1"/>
    <s v="LATIF"/>
    <n v="2361.9923046462377"/>
    <n v="11.809961523231189"/>
    <s v="DEJAR"/>
    <s v="DEJAR"/>
    <x v="0"/>
  </r>
  <r>
    <x v="22"/>
    <n v="9"/>
    <s v="Zapotillo"/>
    <n v="32.5"/>
    <n v="12"/>
    <n v="829.57875000000001"/>
    <n v="0.1"/>
    <s v="LATIF"/>
    <n v="547.80539025330393"/>
    <n v="2.7390269512665193"/>
    <s v="DEJAR"/>
    <s v="DEJAR"/>
    <x v="0"/>
  </r>
  <r>
    <x v="22"/>
    <n v="10"/>
    <s v="Aguacatillo"/>
    <n v="48"/>
    <n v="14"/>
    <n v="1809.5616"/>
    <n v="0.1"/>
    <s v="LATIF"/>
    <n v="1387.6901104524011"/>
    <n v="6.9384505522620055"/>
    <s v="DEJAR"/>
    <s v="DEJAR"/>
    <x v="0"/>
  </r>
  <r>
    <x v="22"/>
    <n v="11"/>
    <s v="Aguacatillo"/>
    <n v="31"/>
    <n v="19"/>
    <n v="754.76940000000002"/>
    <n v="0.1"/>
    <s v="LATIF"/>
    <n v="489.45492453923617"/>
    <n v="2.4472746226961806"/>
    <s v="DEJAR"/>
    <s v="DEJAR"/>
    <x v="0"/>
  </r>
  <r>
    <x v="22"/>
    <n v="12"/>
    <s v="Aguacatillo"/>
    <n v="80"/>
    <n v="22"/>
    <n v="5026.5599999999995"/>
    <n v="0.1"/>
    <s v="LATIF"/>
    <n v="4688.9025457269008"/>
    <n v="23.444512728634503"/>
    <s v="DEJAR"/>
    <s v="DEJAR"/>
    <x v="0"/>
  </r>
  <r>
    <x v="22"/>
    <n v="13"/>
    <s v="Aguacatillo"/>
    <n v="21.5"/>
    <n v="10"/>
    <n v="363.05115000000001"/>
    <n v="0.1"/>
    <s v="LATIF"/>
    <n v="204.60563254585173"/>
    <n v="1.0230281627292586"/>
    <s v="DEJAR"/>
    <s v="DEJAR"/>
    <x v="0"/>
  </r>
  <r>
    <x v="22"/>
    <n v="14"/>
    <s v="Zapotillo"/>
    <n v="34"/>
    <n v="15"/>
    <n v="907.92240000000004"/>
    <n v="0.1"/>
    <s v="LATIF"/>
    <n v="610.00375036985031"/>
    <n v="3.0500187518492514"/>
    <s v="DEJAR"/>
    <s v="DEJAR"/>
    <x v="0"/>
  </r>
  <r>
    <x v="22"/>
    <n v="15"/>
    <s v="Aguacatillo"/>
    <n v="24.4"/>
    <n v="13"/>
    <n v="467.59574399999991"/>
    <n v="0.1"/>
    <s v="LATIF"/>
    <n v="276.62709532143464"/>
    <n v="1.3831354766071731"/>
    <s v="DEJAR"/>
    <s v="DEJAR"/>
    <x v="0"/>
  </r>
  <r>
    <x v="22"/>
    <n v="16"/>
    <s v="Aguacatillo"/>
    <n v="33"/>
    <n v="14"/>
    <n v="855.30060000000003"/>
    <n v="0.1"/>
    <s v="LATIF"/>
    <n v="568.10727714388111"/>
    <n v="2.8405363857194055"/>
    <s v="DEJAR"/>
    <s v="DEJAR"/>
    <x v="0"/>
  </r>
  <r>
    <x v="22"/>
    <n v="17"/>
    <s v="Zapotillo"/>
    <n v="17.5"/>
    <n v="12"/>
    <n v="240.52875"/>
    <n v="0.1"/>
    <s v="LATIF"/>
    <n v="125.26530811454663"/>
    <n v="0.62632654057273307"/>
    <s v="DEJAR"/>
    <s v="DEJAR"/>
    <x v="0"/>
  </r>
  <r>
    <x v="22"/>
    <n v="18"/>
    <s v="Zapotillo"/>
    <n v="35"/>
    <n v="13"/>
    <n v="962.11500000000001"/>
    <n v="0.1"/>
    <s v="LATIF"/>
    <n v="653.64029291244719"/>
    <n v="3.2682014645622357"/>
    <s v="DEJAR"/>
    <s v="DEJAR"/>
    <x v="0"/>
  </r>
  <r>
    <x v="22"/>
    <n v="19"/>
    <s v="Zapotillo"/>
    <n v="22.5"/>
    <n v="12"/>
    <n v="397.60874999999999"/>
    <n v="0.1"/>
    <s v="LATIF"/>
    <n v="228.02252226135974"/>
    <n v="1.1401126113067988"/>
    <s v="DEJAR"/>
    <s v="DEJAR"/>
    <x v="0"/>
  </r>
  <r>
    <x v="22"/>
    <n v="20"/>
    <s v="Zapotillo"/>
    <n v="54"/>
    <n v="19"/>
    <n v="2290.2264"/>
    <n v="0.1"/>
    <s v="LATIF"/>
    <n v="1837.4479351885566"/>
    <n v="9.1872396759427826"/>
    <s v="DEJAR"/>
    <s v="DEJAR"/>
    <x v="0"/>
  </r>
  <r>
    <x v="22"/>
    <n v="21"/>
    <s v="Aguacatillo"/>
    <n v="85"/>
    <n v="21"/>
    <n v="5674.5150000000003"/>
    <n v="0.1"/>
    <s v="LATIF"/>
    <n v="5417.8439908282162"/>
    <n v="27.089219954141079"/>
    <s v="DEJAR"/>
    <s v="DEJAR"/>
    <x v="0"/>
  </r>
  <r>
    <x v="22"/>
    <n v="22"/>
    <s v="Aguacatillo"/>
    <n v="50"/>
    <n v="18"/>
    <n v="1963.5"/>
    <n v="0.1"/>
    <s v="LATIF"/>
    <n v="1529.4989619974792"/>
    <n v="7.6474948099873963"/>
    <s v="DEJAR"/>
    <s v="DEJAR"/>
    <x v="0"/>
  </r>
  <r>
    <x v="22"/>
    <n v="23"/>
    <s v="Ciprés"/>
    <n v="73"/>
    <n v="19"/>
    <n v="4185.3966"/>
    <n v="0.1"/>
    <s v="CONIF"/>
    <n v="3475.5252288966076"/>
    <n v="17.377626144483038"/>
    <s v="DEJAR"/>
    <s v="DEJAR"/>
    <x v="0"/>
  </r>
  <r>
    <x v="22"/>
    <n v="24"/>
    <s v="Zapotillo"/>
    <n v="28.5"/>
    <n v="12"/>
    <n v="637.94114999999999"/>
    <n v="0.1"/>
    <s v="LATIF"/>
    <n v="400.5663506511894"/>
    <n v="2.002831753255947"/>
    <s v="DEJAR"/>
    <s v="DEJAR"/>
    <x v="0"/>
  </r>
  <r>
    <x v="22"/>
    <n v="25"/>
    <s v="Zapotillo"/>
    <n v="80"/>
    <n v="19"/>
    <n v="5026.5599999999995"/>
    <n v="0.1"/>
    <s v="LATIF"/>
    <n v="4688.9025457269008"/>
    <n v="23.444512728634503"/>
    <s v="DEJAR"/>
    <s v="DEJAR"/>
    <x v="0"/>
  </r>
  <r>
    <x v="22"/>
    <n v="26"/>
    <s v="Zapotillo"/>
    <n v="36"/>
    <n v="13"/>
    <n v="1017.8783999999999"/>
    <n v="0.1"/>
    <s v="LATIF"/>
    <n v="699.03635875505904"/>
    <n v="3.4951817937752954"/>
    <s v="DEJAR"/>
    <s v="DEJAR"/>
    <x v="0"/>
  </r>
  <r>
    <x v="22"/>
    <n v="27"/>
    <s v="Aguacatillo"/>
    <n v="31.2"/>
    <n v="12"/>
    <n v="764.53977599999996"/>
    <n v="0.1"/>
    <s v="LATIF"/>
    <n v="497.01512808759975"/>
    <n v="2.4850756404379983"/>
    <s v="DEJAR"/>
    <s v="DEJAR"/>
    <x v="0"/>
  </r>
  <r>
    <x v="22"/>
    <n v="28"/>
    <s v="Aguacatillo"/>
    <n v="18.600000000000001"/>
    <n v="10"/>
    <n v="271.71698400000002"/>
    <n v="0.1"/>
    <s v="LATIF"/>
    <n v="144.85516635748897"/>
    <n v="0.72427583178744481"/>
    <s v="DEJAR"/>
    <s v="DEJAR"/>
    <x v="0"/>
  </r>
  <r>
    <x v="22"/>
    <n v="29"/>
    <s v="Aguacatillo"/>
    <n v="54.3"/>
    <n v="14"/>
    <n v="2315.7440459999998"/>
    <n v="0.1"/>
    <s v="LATIF"/>
    <n v="1861.8724826607458"/>
    <n v="9.3093624133037292"/>
    <s v="DEJAR"/>
    <s v="DEJAR"/>
    <x v="0"/>
  </r>
  <r>
    <x v="22"/>
    <n v="30"/>
    <s v="Mano de león"/>
    <n v="35.6"/>
    <n v="10"/>
    <n v="995.38454400000012"/>
    <n v="0.1"/>
    <s v="LATIF"/>
    <n v="680.66555888411256"/>
    <n v="3.4033277944205622"/>
    <s v="DEJAR"/>
    <s v="DEJAR"/>
    <x v="0"/>
  </r>
  <r>
    <x v="23"/>
    <n v="1"/>
    <s v="Zapotillo"/>
    <n v="60"/>
    <n v="18"/>
    <n v="2827.44"/>
    <n v="0.1"/>
    <s v="LATIF"/>
    <n v="2361.9923046462377"/>
    <n v="11.809961523231189"/>
    <s v="DEJAR"/>
    <s v="DEJAR"/>
    <x v="0"/>
  </r>
  <r>
    <x v="23"/>
    <n v="2"/>
    <s v="Aguacatillo"/>
    <n v="49.5"/>
    <n v="16"/>
    <n v="1924.42635"/>
    <n v="0.1"/>
    <s v="LATIF"/>
    <n v="1493.2950629530678"/>
    <n v="7.4664753147653391"/>
    <s v="DEJAR"/>
    <s v="DEJAR"/>
    <x v="0"/>
  </r>
  <r>
    <x v="23"/>
    <n v="3"/>
    <s v="Zapotillo"/>
    <n v="52.1"/>
    <n v="15"/>
    <n v="2131.8976140000004"/>
    <n v="0.1"/>
    <s v="LATIF"/>
    <n v="1687.0854246548597"/>
    <n v="8.4354271232742981"/>
    <s v="DEJAR"/>
    <s v="DEJAR"/>
    <x v="0"/>
  </r>
  <r>
    <x v="23"/>
    <n v="4"/>
    <s v="Aguacatillo"/>
    <n v="39.4"/>
    <n v="16"/>
    <n v="1219.2235439999999"/>
    <n v="0.1"/>
    <s v="LATIF"/>
    <n v="866.79897927786317"/>
    <n v="4.3339948963893153"/>
    <s v="DEJAR"/>
    <s v="DEJAR"/>
    <x v="0"/>
  </r>
  <r>
    <x v="23"/>
    <n v="5"/>
    <s v="Aguacatillo"/>
    <n v="23"/>
    <n v="10"/>
    <n v="415.47660000000002"/>
    <n v="0.1"/>
    <s v="LATIF"/>
    <n v="240.28635306200815"/>
    <n v="1.2014317653100408"/>
    <s v="DEJAR"/>
    <s v="DEJAR"/>
    <x v="0"/>
  </r>
  <r>
    <x v="23"/>
    <n v="6"/>
    <s v="Zapotillo"/>
    <n v="30.1"/>
    <n v="12"/>
    <n v="711.58025400000008"/>
    <n v="0.1"/>
    <s v="LATIF"/>
    <n v="456.26296612510822"/>
    <n v="2.2813148306255409"/>
    <s v="DEJAR"/>
    <s v="DEJAR"/>
    <x v="0"/>
  </r>
  <r>
    <x v="23"/>
    <n v="7"/>
    <s v="Aguacatillo"/>
    <n v="42.5"/>
    <n v="15"/>
    <n v="1418.6287500000001"/>
    <n v="0.1"/>
    <s v="LATIF"/>
    <n v="1038.2895671924964"/>
    <n v="5.1914478359624816"/>
    <s v="DEJAR"/>
    <s v="DEJAR"/>
    <x v="0"/>
  </r>
  <r>
    <x v="23"/>
    <n v="8"/>
    <s v="Zapotillo"/>
    <n v="38"/>
    <n v="14"/>
    <n v="1134.1176"/>
    <n v="0.1"/>
    <s v="LATIF"/>
    <n v="795.18319242881773"/>
    <n v="3.9759159621440885"/>
    <s v="DEJAR"/>
    <s v="DEJAR"/>
    <x v="0"/>
  </r>
  <r>
    <x v="23"/>
    <n v="9"/>
    <s v="Zapotillo"/>
    <n v="82.5"/>
    <n v="16"/>
    <n v="5345.6287499999999"/>
    <n v="0.1"/>
    <s v="LATIF"/>
    <n v="5045.7338922155732"/>
    <n v="25.228669461077864"/>
    <s v="DEJAR"/>
    <s v="DEJAR"/>
    <x v="0"/>
  </r>
  <r>
    <x v="23"/>
    <n v="10"/>
    <s v="Zapotillo"/>
    <n v="35"/>
    <n v="12"/>
    <n v="962.11500000000001"/>
    <n v="0.1"/>
    <s v="LATIF"/>
    <n v="653.64029291244719"/>
    <n v="3.2682014645622357"/>
    <s v="DEJAR"/>
    <s v="DEJAR"/>
    <x v="0"/>
  </r>
  <r>
    <x v="23"/>
    <n v="11"/>
    <s v="Zapotillo"/>
    <n v="46.5"/>
    <n v="15"/>
    <n v="1698.2311500000001"/>
    <n v="0.1"/>
    <s v="LATIF"/>
    <n v="1286.553881208946"/>
    <n v="6.4327694060447298"/>
    <s v="DEJAR"/>
    <s v="DEJAR"/>
    <x v="0"/>
  </r>
  <r>
    <x v="23"/>
    <n v="12"/>
    <s v="Aguacatillo"/>
    <n v="30"/>
    <n v="15"/>
    <n v="706.86"/>
    <n v="0.1"/>
    <s v="LATIF"/>
    <n v="452.65828470787153"/>
    <n v="2.2632914235393575"/>
    <s v="DEJAR"/>
    <s v="DEJAR"/>
    <x v="0"/>
  </r>
  <r>
    <x v="23"/>
    <n v="13"/>
    <s v="Zapotillo"/>
    <n v="21"/>
    <n v="8"/>
    <n v="346.3614"/>
    <n v="0.1"/>
    <s v="LATIF"/>
    <n v="193.44615534703902"/>
    <n v="0.96723077673519509"/>
    <s v="DEJAR"/>
    <s v="DEJAR"/>
    <x v="0"/>
  </r>
  <r>
    <x v="23"/>
    <n v="14"/>
    <s v="Zapotillo"/>
    <n v="40.299999999999997"/>
    <n v="16"/>
    <n v="1275.5602859999997"/>
    <n v="0.1"/>
    <s v="LATIF"/>
    <n v="914.74031937260099"/>
    <n v="4.573701596863005"/>
    <s v="DEJAR"/>
    <s v="DEJAR"/>
    <x v="0"/>
  </r>
  <r>
    <x v="23"/>
    <n v="15"/>
    <s v="Aguacatillo"/>
    <n v="51.4"/>
    <n v="16"/>
    <n v="2074.9953839999998"/>
    <n v="0.1"/>
    <s v="LATIF"/>
    <n v="1633.5592655488226"/>
    <n v="8.1677963277441137"/>
    <s v="DEJAR"/>
    <s v="DEJAR"/>
    <x v="0"/>
  </r>
  <r>
    <x v="23"/>
    <n v="16"/>
    <s v="Zapotillo"/>
    <n v="39"/>
    <n v="18"/>
    <n v="1194.5934"/>
    <n v="0.1"/>
    <s v="LATIF"/>
    <n v="845.97122872984858"/>
    <n v="4.2298561436492426"/>
    <s v="DEJAR"/>
    <s v="DEJAR"/>
    <x v="0"/>
  </r>
  <r>
    <x v="23"/>
    <n v="17"/>
    <s v="Zapotillo"/>
    <n v="76.8"/>
    <n v="18"/>
    <n v="4632.4776959999999"/>
    <n v="0.1"/>
    <s v="LATIF"/>
    <n v="4254.1667913803021"/>
    <n v="21.270833956901509"/>
    <s v="DEJAR"/>
    <s v="DEJAR"/>
    <x v="0"/>
  </r>
  <r>
    <x v="23"/>
    <n v="18"/>
    <s v="Aguacatillo"/>
    <n v="41"/>
    <n v="16"/>
    <n v="1320.2574"/>
    <n v="0.1"/>
    <s v="LATIF"/>
    <n v="953.06745984835879"/>
    <n v="4.7653372992417937"/>
    <s v="DEJAR"/>
    <s v="DEJAR"/>
    <x v="0"/>
  </r>
  <r>
    <x v="23"/>
    <n v="19"/>
    <s v="Zapotillo"/>
    <n v="44.6"/>
    <n v="15"/>
    <n v="1562.2862640000001"/>
    <n v="0.1"/>
    <s v="LATIF"/>
    <n v="1164.7784329405777"/>
    <n v="5.8238921647028885"/>
    <s v="DEJAR"/>
    <s v="DEJAR"/>
    <x v="0"/>
  </r>
  <r>
    <x v="23"/>
    <n v="20"/>
    <s v="Zapotillo"/>
    <n v="34.1"/>
    <n v="14"/>
    <n v="913.27097400000014"/>
    <n v="0.1"/>
    <s v="LATIF"/>
    <n v="614.28877777880609"/>
    <n v="3.0714438888940303"/>
    <s v="DEJAR"/>
    <s v="DEJAR"/>
    <x v="0"/>
  </r>
  <r>
    <x v="23"/>
    <n v="21"/>
    <s v="Zapotillo"/>
    <n v="20.2"/>
    <n v="8"/>
    <n v="320.47461599999997"/>
    <n v="0.1"/>
    <s v="LATIF"/>
    <n v="176.34178563484815"/>
    <n v="0.88170892817424074"/>
    <s v="DEJAR"/>
    <s v="DEJAR"/>
    <x v="0"/>
  </r>
  <r>
    <x v="23"/>
    <n v="22"/>
    <s v="Zapotillo"/>
    <n v="40.799999999999997"/>
    <n v="16"/>
    <n v="1307.4082559999999"/>
    <n v="0.1"/>
    <s v="LATIF"/>
    <n v="942.02362994562509"/>
    <n v="4.7101181497281246"/>
    <s v="DEJAR"/>
    <s v="DEJAR"/>
    <x v="0"/>
  </r>
  <r>
    <x v="23"/>
    <n v="23"/>
    <s v="Aguacatillo"/>
    <n v="27.3"/>
    <n v="15"/>
    <n v="585.35076600000002"/>
    <n v="0.1"/>
    <s v="LATIF"/>
    <n v="361.53073358110123"/>
    <n v="1.807653667905506"/>
    <s v="DEJAR"/>
    <s v="DEJAR"/>
    <x v="0"/>
  </r>
  <r>
    <x v="23"/>
    <n v="24"/>
    <s v="Zapotillo"/>
    <n v="91.4"/>
    <n v="24"/>
    <n v="6561.2001840000003"/>
    <n v="0.1"/>
    <s v="LATIF"/>
    <n v="6441.2782255542543"/>
    <n v="32.206391127771269"/>
    <s v="DEJAR"/>
    <s v="DEJAR"/>
    <x v="0"/>
  </r>
  <r>
    <x v="23"/>
    <n v="25"/>
    <s v="Zapotillo"/>
    <n v="88.2"/>
    <n v="18"/>
    <n v="6109.8150960000003"/>
    <n v="0.1"/>
    <s v="LATIF"/>
    <n v="5916.7200201112882"/>
    <n v="29.583600100556442"/>
    <s v="DEJAR"/>
    <s v="DEJAR"/>
    <x v="0"/>
  </r>
  <r>
    <x v="23"/>
    <n v="26"/>
    <s v="Zapotillo"/>
    <n v="34.5"/>
    <n v="19"/>
    <n v="934.82235000000003"/>
    <n v="0.1"/>
    <s v="LATIF"/>
    <n v="631.60328895350312"/>
    <n v="3.1580164447675156"/>
    <s v="DEJAR"/>
    <s v="DEJAR"/>
    <x v="0"/>
  </r>
  <r>
    <x v="23"/>
    <n v="27"/>
    <s v="Aguacatillo"/>
    <n v="25.7"/>
    <n v="10"/>
    <n v="518.74884599999996"/>
    <n v="0.1"/>
    <s v="LATIF"/>
    <n v="313.05950220812758"/>
    <n v="1.5652975110406377"/>
    <s v="DEJAR"/>
    <s v="DEJAR"/>
    <x v="0"/>
  </r>
  <r>
    <x v="23"/>
    <n v="28"/>
    <s v="Zapotillo"/>
    <n v="58"/>
    <n v="18"/>
    <n v="2642.0855999999999"/>
    <n v="0.1"/>
    <s v="LATIF"/>
    <n v="2178.639876777519"/>
    <n v="10.893199383887595"/>
    <s v="DEJAR"/>
    <s v="DEJAR"/>
    <x v="0"/>
  </r>
  <r>
    <x v="23"/>
    <n v="29"/>
    <s v="Aguacatillo"/>
    <n v="47"/>
    <n v="13"/>
    <n v="1734.9485999999999"/>
    <n v="0.1"/>
    <s v="LATIF"/>
    <n v="1319.7727496718996"/>
    <n v="6.5988637483594976"/>
    <s v="DEJAR"/>
    <s v="DEJAR"/>
    <x v="0"/>
  </r>
  <r>
    <x v="23"/>
    <n v="30"/>
    <s v="Zapotillo"/>
    <n v="45.2"/>
    <n v="12"/>
    <n v="1604.6036160000001"/>
    <n v="0.1"/>
    <s v="LATIF"/>
    <n v="1202.4754052035494"/>
    <n v="6.012377026017746"/>
    <s v="DEJAR"/>
    <s v="DEJAR"/>
    <x v="0"/>
  </r>
  <r>
    <x v="24"/>
    <n v="1"/>
    <s v="Aguacatillo"/>
    <n v="41.5"/>
    <n v="15"/>
    <n v="1352.65515"/>
    <n v="0.1"/>
    <s v="LATIF"/>
    <n v="981.00452482913829"/>
    <n v="4.9050226241456913"/>
    <s v="DEJAR"/>
    <s v="DEJAR"/>
    <x v="0"/>
  </r>
  <r>
    <x v="24"/>
    <n v="2"/>
    <s v="Aguacatillo"/>
    <n v="20"/>
    <n v="8"/>
    <n v="314.15999999999997"/>
    <n v="0.1"/>
    <s v="LATIF"/>
    <n v="172.20874292148596"/>
    <n v="0.86104371460742979"/>
    <s v="DEJAR"/>
    <s v="DEJAR"/>
    <x v="0"/>
  </r>
  <r>
    <x v="24"/>
    <n v="3"/>
    <s v="Aguacatillo"/>
    <n v="11.4"/>
    <n v="9"/>
    <n v="102.07058400000001"/>
    <n v="0.1"/>
    <s v="LATIF"/>
    <n v="45.100408314237328"/>
    <n v="0.22550204157118661"/>
    <s v="DEJAR"/>
    <s v="DEJAR"/>
    <x v="0"/>
  </r>
  <r>
    <x v="24"/>
    <n v="4"/>
    <s v="Aguacatillo"/>
    <n v="24.6"/>
    <n v="11"/>
    <n v="475.29266400000006"/>
    <n v="0.1"/>
    <s v="LATIF"/>
    <n v="282.06222580395382"/>
    <n v="1.4103111290197692"/>
    <s v="DEJAR"/>
    <s v="DEJAR"/>
    <x v="0"/>
  </r>
  <r>
    <x v="24"/>
    <n v="5"/>
    <s v="Zapotillo"/>
    <n v="19.5"/>
    <n v="9"/>
    <n v="298.64834999999999"/>
    <n v="0.1"/>
    <s v="LATIF"/>
    <n v="162.12410368814335"/>
    <n v="0.8106205184407167"/>
    <s v="DEJAR"/>
    <s v="DEJAR"/>
    <x v="0"/>
  </r>
  <r>
    <x v="24"/>
    <n v="6"/>
    <s v="Aguacatillo"/>
    <n v="17.3"/>
    <n v="10"/>
    <n v="235.06236600000003"/>
    <n v="0.1"/>
    <s v="LATIF"/>
    <n v="121.88000372337804"/>
    <n v="0.60940001861689019"/>
    <s v="DEJAR"/>
    <s v="DEJAR"/>
    <x v="0"/>
  </r>
  <r>
    <x v="24"/>
    <n v="7"/>
    <s v="Aguacatillo"/>
    <n v="18.2"/>
    <n v="10"/>
    <n v="260.15589599999998"/>
    <n v="0.1"/>
    <s v="LATIF"/>
    <n v="137.54029311020668"/>
    <n v="0.6877014655510334"/>
    <s v="DEJAR"/>
    <s v="DEJAR"/>
    <x v="0"/>
  </r>
  <r>
    <x v="24"/>
    <n v="8"/>
    <s v="Zapotillo"/>
    <n v="31"/>
    <n v="10"/>
    <n v="754.76940000000002"/>
    <n v="0.1"/>
    <s v="LATIF"/>
    <n v="489.45492453923617"/>
    <n v="2.4472746226961806"/>
    <s v="DEJAR"/>
    <s v="DEJAR"/>
    <x v="0"/>
  </r>
  <r>
    <x v="24"/>
    <n v="9"/>
    <s v="Aguacatillo"/>
    <n v="20.100000000000001"/>
    <n v="10"/>
    <n v="317.30945400000002"/>
    <n v="0.1"/>
    <s v="LATIF"/>
    <n v="174.26815222515748"/>
    <n v="0.8713407611257874"/>
    <s v="DEJAR"/>
    <s v="DEJAR"/>
    <x v="0"/>
  </r>
  <r>
    <x v="24"/>
    <n v="10"/>
    <s v="Mano de león"/>
    <n v="19.5"/>
    <n v="10"/>
    <n v="298.64834999999999"/>
    <n v="0.1"/>
    <s v="LATIF"/>
    <n v="162.12410368814335"/>
    <n v="0.8106205184407167"/>
    <s v="DEJAR"/>
    <s v="DEJAR"/>
    <x v="0"/>
  </r>
  <r>
    <x v="24"/>
    <n v="11"/>
    <s v="Zapotillo"/>
    <n v="22.1"/>
    <n v="8"/>
    <n v="383.59721400000006"/>
    <n v="0.1"/>
    <s v="LATIF"/>
    <n v="218.47895999283801"/>
    <n v="1.0923947999641899"/>
    <s v="DEJAR"/>
    <s v="DEJAR"/>
    <x v="0"/>
  </r>
  <r>
    <x v="24"/>
    <n v="12"/>
    <s v="Aguacatillo"/>
    <n v="27"/>
    <n v="10"/>
    <n v="572.5566"/>
    <n v="0.1"/>
    <s v="LATIF"/>
    <n v="352.13325163946445"/>
    <n v="1.7606662581973223"/>
    <s v="DEJAR"/>
    <s v="DEJAR"/>
    <x v="0"/>
  </r>
  <r>
    <x v="24"/>
    <n v="13"/>
    <s v="Zapotillo"/>
    <n v="23.4"/>
    <n v="11"/>
    <n v="430.05362399999996"/>
    <n v="0.1"/>
    <s v="LATIF"/>
    <n v="250.36688145833153"/>
    <n v="1.2518344072916576"/>
    <s v="DEJAR"/>
    <s v="DEJAR"/>
    <x v="0"/>
  </r>
  <r>
    <x v="24"/>
    <n v="14"/>
    <s v="Zapotillo"/>
    <n v="31.5"/>
    <n v="14"/>
    <n v="779.31314999999995"/>
    <n v="0.1"/>
    <s v="LATIF"/>
    <n v="508.48176101399235"/>
    <n v="2.5424088050699614"/>
    <s v="DEJAR"/>
    <s v="DEJAR"/>
    <x v="0"/>
  </r>
  <r>
    <x v="24"/>
    <n v="15"/>
    <s v="Zapotillo"/>
    <n v="24"/>
    <n v="9"/>
    <n v="452.3904"/>
    <n v="0.1"/>
    <s v="LATIF"/>
    <n v="265.94050449183845"/>
    <n v="1.3297025224591923"/>
    <s v="DEJAR"/>
    <s v="DEJAR"/>
    <x v="0"/>
  </r>
  <r>
    <x v="24"/>
    <n v="16"/>
    <s v="Zapotillo"/>
    <n v="17"/>
    <n v="8"/>
    <n v="226.98060000000001"/>
    <n v="0.1"/>
    <s v="LATIF"/>
    <n v="116.90268878718483"/>
    <n v="0.58451344393592408"/>
    <s v="DEJAR"/>
    <s v="DEJAR"/>
    <x v="0"/>
  </r>
  <r>
    <x v="24"/>
    <n v="17"/>
    <s v="Aguacatillo"/>
    <n v="52"/>
    <n v="14"/>
    <n v="2123.7215999999999"/>
    <n v="0.1"/>
    <s v="LATIF"/>
    <n v="1679.377464609141"/>
    <n v="8.3968873230457053"/>
    <s v="DEJAR"/>
    <s v="DEJAR"/>
    <x v="0"/>
  </r>
  <r>
    <x v="24"/>
    <n v="18"/>
    <s v="Aguacatillo"/>
    <n v="45"/>
    <n v="15"/>
    <n v="1590.4349999999999"/>
    <n v="0.1"/>
    <s v="LATIF"/>
    <n v="1189.832288643388"/>
    <n v="5.9491614432169397"/>
    <s v="DEJAR"/>
    <s v="DEJAR"/>
    <x v="0"/>
  </r>
  <r>
    <x v="24"/>
    <n v="19"/>
    <s v="Aguacatillo"/>
    <n v="14"/>
    <n v="7"/>
    <n v="153.9384"/>
    <n v="0.1"/>
    <s v="LATIF"/>
    <n v="73.59440964790268"/>
    <n v="0.36797204823951335"/>
    <s v="DEJAR"/>
    <s v="DEJAR"/>
    <x v="0"/>
  </r>
  <r>
    <x v="24"/>
    <n v="20"/>
    <s v="Aguacatillo"/>
    <n v="37"/>
    <n v="14"/>
    <n v="1075.2126000000001"/>
    <n v="0.1"/>
    <s v="LATIF"/>
    <n v="746.21106208469121"/>
    <n v="3.7310553104234558"/>
    <s v="DEJAR"/>
    <s v="DEJAR"/>
    <x v="0"/>
  </r>
  <r>
    <x v="24"/>
    <n v="21"/>
    <s v="Zapotillo"/>
    <n v="41"/>
    <n v="10"/>
    <n v="1320.2574"/>
    <n v="0.1"/>
    <s v="LATIF"/>
    <n v="953.06745984835879"/>
    <n v="4.7653372992417937"/>
    <s v="DEJAR"/>
    <s v="DEJAR"/>
    <x v="0"/>
  </r>
  <r>
    <x v="24"/>
    <n v="22"/>
    <s v="Aguacatillo"/>
    <n v="27"/>
    <n v="10"/>
    <n v="572.5566"/>
    <n v="0.1"/>
    <s v="LATIF"/>
    <n v="352.13325163946445"/>
    <n v="1.7606662581973223"/>
    <s v="DEJAR"/>
    <s v="DEJAR"/>
    <x v="0"/>
  </r>
  <r>
    <x v="24"/>
    <n v="23"/>
    <s v="Zapotillo"/>
    <n v="36.1"/>
    <n v="12"/>
    <n v="1023.5411340000001"/>
    <n v="0.1"/>
    <s v="LATIF"/>
    <n v="703.67347787732876"/>
    <n v="3.5183673893866438"/>
    <s v="DEJAR"/>
    <s v="DEJAR"/>
    <x v="0"/>
  </r>
  <r>
    <x v="24"/>
    <n v="24"/>
    <s v="Zapotillo"/>
    <n v="28"/>
    <n v="9"/>
    <n v="615.75360000000001"/>
    <n v="0.1"/>
    <s v="LATIF"/>
    <n v="384.0191047547313"/>
    <n v="1.9200955237736563"/>
    <s v="DEJAR"/>
    <s v="DEJAR"/>
    <x v="0"/>
  </r>
  <r>
    <x v="24"/>
    <n v="25"/>
    <s v="Zapotillo"/>
    <n v="20"/>
    <n v="13"/>
    <n v="314.15999999999997"/>
    <n v="0.1"/>
    <s v="LATIF"/>
    <n v="172.20874292148596"/>
    <n v="0.86104371460742979"/>
    <s v="DEJAR"/>
    <s v="DEJAR"/>
    <x v="0"/>
  </r>
  <r>
    <x v="24"/>
    <n v="26"/>
    <s v="Zapotillo"/>
    <n v="19.5"/>
    <n v="12"/>
    <n v="298.64834999999999"/>
    <n v="0.1"/>
    <s v="LATIF"/>
    <n v="162.12410368814335"/>
    <n v="0.8106205184407167"/>
    <s v="DEJAR"/>
    <s v="DEJAR"/>
    <x v="0"/>
  </r>
  <r>
    <x v="24"/>
    <n v="27"/>
    <s v="Zapotillo"/>
    <n v="19"/>
    <n v="10"/>
    <n v="283.52940000000001"/>
    <n v="0.1"/>
    <s v="LATIF"/>
    <n v="152.39095368994771"/>
    <n v="0.76195476844973853"/>
    <s v="DEJAR"/>
    <s v="DEJAR"/>
    <x v="0"/>
  </r>
  <r>
    <x v="24"/>
    <n v="28"/>
    <s v="Zapotillo"/>
    <n v="19.5"/>
    <n v="14"/>
    <n v="298.64834999999999"/>
    <n v="0.1"/>
    <s v="LATIF"/>
    <n v="162.12410368814335"/>
    <n v="0.8106205184407167"/>
    <s v="DEJAR"/>
    <s v="DEJAR"/>
    <x v="0"/>
  </r>
  <r>
    <x v="24"/>
    <n v="29"/>
    <s v="Zapotillo"/>
    <n v="21.2"/>
    <n v="16"/>
    <n v="352.99017600000002"/>
    <n v="0.1"/>
    <s v="LATIF"/>
    <n v="197.86636682451069"/>
    <n v="0.98933183412255343"/>
    <s v="DEJAR"/>
    <s v="DEJAR"/>
    <x v="0"/>
  </r>
  <r>
    <x v="25"/>
    <n v="1"/>
    <s v="Mano de león"/>
    <n v="31.4"/>
    <n v="10"/>
    <n v="774.37298399999997"/>
    <n v="0.1"/>
    <s v="LATIF"/>
    <n v="504.64267880435301"/>
    <n v="2.5232133940217647"/>
    <s v="DEJAR"/>
    <s v="DEJAR"/>
    <x v="0"/>
  </r>
  <r>
    <x v="25"/>
    <n v="2"/>
    <s v="Mano de león"/>
    <n v="16.100000000000001"/>
    <n v="10"/>
    <n v="203.58353400000001"/>
    <n v="0.1"/>
    <s v="LATIF"/>
    <n v="102.68777299018106"/>
    <n v="0.51343886495090529"/>
    <s v="DEJAR"/>
    <s v="DEJAR"/>
    <x v="0"/>
  </r>
  <r>
    <x v="25"/>
    <n v="3"/>
    <s v="Mano de león"/>
    <n v="20.5"/>
    <n v="8"/>
    <n v="330.06434999999999"/>
    <n v="0.1"/>
    <s v="LATIF"/>
    <n v="182.64830107076051"/>
    <n v="0.91324150535380255"/>
    <s v="DEJAR"/>
    <s v="DEJAR"/>
    <x v="0"/>
  </r>
  <r>
    <x v="25"/>
    <n v="4"/>
    <s v="Mano de león"/>
    <n v="33"/>
    <n v="12"/>
    <n v="855.30060000000003"/>
    <n v="0.1"/>
    <s v="LATIF"/>
    <n v="568.10727714388111"/>
    <n v="2.8405363857194055"/>
    <s v="DEJAR"/>
    <s v="DEJAR"/>
    <x v="0"/>
  </r>
  <r>
    <x v="25"/>
    <n v="5"/>
    <s v="Mano de león"/>
    <n v="26"/>
    <n v="11"/>
    <n v="530.93039999999996"/>
    <n v="0.1"/>
    <s v="LATIF"/>
    <n v="321.84021980583157"/>
    <n v="1.6092010990291576"/>
    <s v="DEJAR"/>
    <s v="DEJAR"/>
    <x v="0"/>
  </r>
  <r>
    <x v="25"/>
    <n v="6"/>
    <s v="Mano de león"/>
    <n v="38.4"/>
    <n v="12"/>
    <n v="1158.119424"/>
    <n v="0.1"/>
    <s v="LATIF"/>
    <n v="815.27947354418188"/>
    <n v="4.0763973677209089"/>
    <s v="DEJAR"/>
    <s v="DEJAR"/>
    <x v="0"/>
  </r>
  <r>
    <x v="25"/>
    <n v="7"/>
    <s v="Mano de león"/>
    <n v="30.7"/>
    <n v="10"/>
    <n v="740.23164599999996"/>
    <n v="0.1"/>
    <s v="LATIF"/>
    <n v="478.24053208131073"/>
    <n v="2.3912026604065537"/>
    <s v="DEJAR"/>
    <s v="DEJAR"/>
    <x v="0"/>
  </r>
  <r>
    <x v="25"/>
    <n v="8"/>
    <s v="Mano de león"/>
    <n v="38.200000000000003"/>
    <n v="11"/>
    <n v="1146.0870960000002"/>
    <n v="0.1"/>
    <s v="LATIF"/>
    <n v="805.19494120184959"/>
    <n v="4.0259747060092472"/>
    <s v="DEJAR"/>
    <s v="DEJAR"/>
    <x v="0"/>
  </r>
  <r>
    <x v="25"/>
    <n v="9"/>
    <s v="Mano de león"/>
    <n v="25.4"/>
    <n v="8"/>
    <n v="506.70866399999994"/>
    <n v="0.1"/>
    <s v="LATIF"/>
    <n v="304.41945453935597"/>
    <n v="1.5220972726967799"/>
    <s v="DEJAR"/>
    <s v="DEJAR"/>
    <x v="0"/>
  </r>
  <r>
    <x v="25"/>
    <n v="10"/>
    <s v="Zapotillo"/>
    <n v="25"/>
    <n v="10"/>
    <n v="490.875"/>
    <n v="0.1"/>
    <s v="LATIF"/>
    <n v="293.11711779854511"/>
    <n v="1.4655855889927254"/>
    <s v="DEJAR"/>
    <s v="DEJAR"/>
    <x v="0"/>
  </r>
  <r>
    <x v="25"/>
    <n v="11"/>
    <s v="Mano de león"/>
    <n v="31.5"/>
    <n v="10"/>
    <n v="779.31314999999995"/>
    <n v="0.1"/>
    <s v="LATIF"/>
    <n v="508.48176101399235"/>
    <n v="2.5424088050699614"/>
    <s v="DEJAR"/>
    <s v="DEJAR"/>
    <x v="0"/>
  </r>
  <r>
    <x v="25"/>
    <n v="12"/>
    <s v="Zapotillo"/>
    <n v="55.5"/>
    <n v="14"/>
    <n v="2419.2283499999999"/>
    <n v="0.1"/>
    <s v="LATIF"/>
    <n v="1961.4487259064231"/>
    <n v="9.807243629532115"/>
    <s v="DEJAR"/>
    <s v="DEJAR"/>
    <x v="0"/>
  </r>
  <r>
    <x v="25"/>
    <n v="13"/>
    <s v="Mano de león"/>
    <n v="20.5"/>
    <n v="14"/>
    <n v="330.06434999999999"/>
    <n v="0.1"/>
    <s v="LATIF"/>
    <n v="182.64830107076051"/>
    <n v="0.91324150535380255"/>
    <s v="DEJAR"/>
    <s v="DEJAR"/>
    <x v="0"/>
  </r>
  <r>
    <x v="25"/>
    <n v="14"/>
    <s v="Canac"/>
    <n v="17"/>
    <n v="10"/>
    <n v="226.98060000000001"/>
    <n v="0.1"/>
    <s v="LATIF"/>
    <n v="116.90268878718483"/>
    <n v="0.58451344393592408"/>
    <s v="DEJAR"/>
    <s v="DEJAR"/>
    <x v="0"/>
  </r>
  <r>
    <x v="25"/>
    <n v="15"/>
    <s v="Zapotillo"/>
    <n v="20.7"/>
    <n v="11"/>
    <n v="336.53604599999994"/>
    <n v="0.1"/>
    <s v="LATIF"/>
    <n v="186.92425983746028"/>
    <n v="0.9346212991873013"/>
    <s v="DEJAR"/>
    <s v="DEJAR"/>
    <x v="0"/>
  </r>
  <r>
    <x v="25"/>
    <n v="16"/>
    <s v="Canac"/>
    <n v="61.8"/>
    <n v="18"/>
    <n v="2999.6310959999996"/>
    <n v="0.1"/>
    <s v="LATIF"/>
    <n v="2534.4056716907389"/>
    <n v="12.672028358453694"/>
    <s v="DEJAR"/>
    <s v="DEJAR"/>
    <x v="0"/>
  </r>
  <r>
    <x v="25"/>
    <n v="17"/>
    <s v="Canac"/>
    <n v="16.2"/>
    <n v="12"/>
    <n v="206.12037599999999"/>
    <n v="0.1"/>
    <s v="LATIF"/>
    <n v="104.21454190956685"/>
    <n v="0.52107270954783425"/>
    <s v="DEJAR"/>
    <s v="DEJAR"/>
    <x v="0"/>
  </r>
  <r>
    <x v="25"/>
    <n v="18"/>
    <s v="Canac"/>
    <n v="61.5"/>
    <n v="18"/>
    <n v="2970.57915"/>
    <n v="0.1"/>
    <s v="LATIF"/>
    <n v="2505.1799012465826"/>
    <n v="12.525899506232912"/>
    <s v="DEJAR"/>
    <s v="DEJAR"/>
    <x v="0"/>
  </r>
  <r>
    <x v="25"/>
    <n v="19"/>
    <s v="Zapotillo"/>
    <n v="24.6"/>
    <n v="7"/>
    <n v="475.29266400000006"/>
    <n v="0.1"/>
    <s v="LATIF"/>
    <n v="282.06222580395382"/>
    <n v="1.4103111290197692"/>
    <s v="DEJAR"/>
    <s v="DEJAR"/>
    <x v="0"/>
  </r>
  <r>
    <x v="25"/>
    <n v="20"/>
    <s v="Mano de león"/>
    <n v="26.4"/>
    <n v="8"/>
    <n v="547.39238399999988"/>
    <n v="0.1"/>
    <s v="LATIF"/>
    <n v="333.7677470912335"/>
    <n v="1.6688387354561676"/>
    <s v="DEJAR"/>
    <s v="DEJAR"/>
    <x v="0"/>
  </r>
  <r>
    <x v="25"/>
    <n v="21"/>
    <s v="Zapotillo"/>
    <n v="16"/>
    <n v="8"/>
    <n v="201.0624"/>
    <n v="0.1"/>
    <s v="LATIF"/>
    <n v="101.17406776284028"/>
    <n v="0.5058703388142014"/>
    <s v="DEJAR"/>
    <s v="DEJAR"/>
    <x v="0"/>
  </r>
  <r>
    <x v="25"/>
    <n v="22"/>
    <s v="Aguacatillo"/>
    <n v="33"/>
    <n v="14"/>
    <n v="855.30060000000003"/>
    <n v="0.1"/>
    <s v="LATIF"/>
    <n v="568.10727714388111"/>
    <n v="2.8405363857194055"/>
    <s v="DEJAR"/>
    <s v="DEJAR"/>
    <x v="0"/>
  </r>
  <r>
    <x v="25"/>
    <n v="23"/>
    <s v="Canac"/>
    <n v="67.099999999999994"/>
    <n v="18"/>
    <n v="3536.1928139999991"/>
    <n v="0.1"/>
    <s v="LATIF"/>
    <n v="3083.5328934039003"/>
    <n v="15.417664467019501"/>
    <s v="DEJAR"/>
    <s v="DEJAR"/>
    <x v="0"/>
  </r>
  <r>
    <x v="25"/>
    <n v="24"/>
    <s v="Zapotillo"/>
    <n v="21.3"/>
    <n v="12"/>
    <n v="356.32812600000005"/>
    <n v="0.1"/>
    <s v="LATIF"/>
    <n v="200.09823603943784"/>
    <n v="1.000491180197189"/>
    <s v="DEJAR"/>
    <s v="DEJAR"/>
    <x v="0"/>
  </r>
  <r>
    <x v="25"/>
    <n v="25"/>
    <s v="Mano de león"/>
    <n v="49.5"/>
    <n v="10"/>
    <n v="1924.42635"/>
    <n v="0.1"/>
    <s v="LATIF"/>
    <n v="1493.2950629530678"/>
    <n v="7.4664753147653391"/>
    <s v="DEJAR"/>
    <s v="DEJAR"/>
    <x v="0"/>
  </r>
  <r>
    <x v="25"/>
    <n v="26"/>
    <s v="Canac"/>
    <n v="34.1"/>
    <n v="12"/>
    <n v="913.27097400000014"/>
    <n v="0.1"/>
    <s v="LATIF"/>
    <n v="614.28877777880609"/>
    <n v="3.0714438888940303"/>
    <s v="DEJAR"/>
    <s v="DEJAR"/>
    <x v="0"/>
  </r>
  <r>
    <x v="25"/>
    <n v="27"/>
    <s v="Zapotillo"/>
    <n v="38.299999999999997"/>
    <n v="12"/>
    <n v="1152.0954059999999"/>
    <n v="0.1"/>
    <s v="LATIF"/>
    <n v="810.22810029660798"/>
    <n v="4.0511405014830393"/>
    <s v="DEJAR"/>
    <s v="DEJAR"/>
    <x v="0"/>
  </r>
  <r>
    <x v="25"/>
    <n v="28"/>
    <s v="Zapotillo"/>
    <n v="49.1"/>
    <n v="15"/>
    <n v="1893.4501739999998"/>
    <n v="0.1"/>
    <s v="LATIF"/>
    <n v="1464.6937852631127"/>
    <n v="7.3234689263155621"/>
    <s v="DEJAR"/>
    <s v="DEJAR"/>
    <x v="0"/>
  </r>
  <r>
    <x v="25"/>
    <n v="29"/>
    <s v="Zapotillo"/>
    <n v="75.2"/>
    <n v="15"/>
    <n v="4441.4684160000006"/>
    <n v="0.1"/>
    <s v="LATIF"/>
    <n v="4045.9561983852923"/>
    <n v="20.229780991926461"/>
    <s v="DEJAR"/>
    <s v="DEJAR"/>
    <x v="0"/>
  </r>
  <r>
    <x v="25"/>
    <n v="30"/>
    <s v="Zapotillo"/>
    <n v="24"/>
    <n v="10"/>
    <n v="452.3904"/>
    <n v="0.1"/>
    <s v="LATIF"/>
    <n v="265.94050449183845"/>
    <n v="1.3297025224591923"/>
    <s v="DEJAR"/>
    <s v="DEJAR"/>
    <x v="0"/>
  </r>
  <r>
    <x v="25"/>
    <n v="31"/>
    <s v="Mano de león"/>
    <n v="27"/>
    <n v="12"/>
    <n v="572.5566"/>
    <n v="0.1"/>
    <s v="LATIF"/>
    <n v="352.13325163946445"/>
    <n v="1.7606662581973223"/>
    <s v="DEJAR"/>
    <s v="DEJAR"/>
    <x v="0"/>
  </r>
  <r>
    <x v="26"/>
    <n v="1"/>
    <s v="Aliso"/>
    <n v="19.3"/>
    <n v="5"/>
    <n v="292.55364600000001"/>
    <n v="0.1"/>
    <s v="LATIF"/>
    <n v="158.18885885496738"/>
    <n v="0.79094429427483692"/>
    <s v="DEJAR"/>
    <s v="DEJAR"/>
    <x v="0"/>
  </r>
  <r>
    <x v="26"/>
    <n v="2"/>
    <s v="Pino"/>
    <n v="21.6"/>
    <n v="7"/>
    <n v="366.43622400000004"/>
    <n v="0.1"/>
    <s v="CONIF"/>
    <n v="204.17546465182255"/>
    <n v="1.0208773232591126"/>
    <s v="DEJAR"/>
    <s v="DEJAR"/>
    <x v="0"/>
  </r>
  <r>
    <x v="26"/>
    <n v="3"/>
    <s v="Roble"/>
    <n v="23.2"/>
    <n v="8"/>
    <n v="422.73369600000001"/>
    <n v="0.1"/>
    <s v="LATIF"/>
    <n v="245.29656036412288"/>
    <n v="1.2264828018206144"/>
    <s v="DEJAR"/>
    <s v="DEJAR"/>
    <x v="0"/>
  </r>
  <r>
    <x v="26"/>
    <n v="4"/>
    <s v="Aliso"/>
    <n v="13.2"/>
    <n v="4"/>
    <n v="136.84809599999997"/>
    <n v="0.1"/>
    <s v="LATIF"/>
    <n v="63.96411012514131"/>
    <n v="0.31982055062570652"/>
    <s v="DEJAR"/>
    <s v="DEPURAR"/>
    <x v="1"/>
  </r>
  <r>
    <x v="26"/>
    <n v="5"/>
    <s v="Roble"/>
    <n v="21.1"/>
    <n v="8"/>
    <n v="349.667934"/>
    <n v="0.1"/>
    <s v="LATIF"/>
    <n v="195.64901536074174"/>
    <n v="0.97824507680370876"/>
    <s v="DEJAR"/>
    <s v="DEJAR"/>
    <x v="0"/>
  </r>
  <r>
    <x v="26"/>
    <n v="6"/>
    <s v="Pino"/>
    <n v="60.7"/>
    <n v="25"/>
    <n v="2893.7984460000002"/>
    <n v="0.1"/>
    <s v="CONIF"/>
    <n v="2262.0226442674716"/>
    <n v="11.310113221337359"/>
    <s v="DEJAR"/>
    <s v="DEJAR"/>
    <x v="0"/>
  </r>
  <r>
    <x v="26"/>
    <n v="7"/>
    <s v="Aliso"/>
    <n v="12.5"/>
    <n v="6"/>
    <n v="122.71875"/>
    <n v="0.1"/>
    <s v="LATIF"/>
    <n v="56.173718898324978"/>
    <n v="0.28086859449162488"/>
    <s v="DEJAR"/>
    <s v="DEJAR"/>
    <x v="0"/>
  </r>
  <r>
    <x v="26"/>
    <n v="8"/>
    <s v="Aliso"/>
    <n v="13.1"/>
    <n v="5"/>
    <n v="134.78249399999999"/>
    <n v="0.1"/>
    <s v="LATIF"/>
    <n v="62.815163924275765"/>
    <n v="0.31407581962137876"/>
    <s v="DEJAR"/>
    <s v="DEJAR"/>
    <x v="0"/>
  </r>
  <r>
    <x v="26"/>
    <n v="9"/>
    <s v="Roble"/>
    <n v="21.8"/>
    <n v="7"/>
    <n v="373.25349599999998"/>
    <n v="0.1"/>
    <s v="LATIF"/>
    <n v="211.47626360580944"/>
    <n v="1.057381318029047"/>
    <s v="DEJAR"/>
    <s v="DEJAR"/>
    <x v="0"/>
  </r>
  <r>
    <x v="26"/>
    <n v="10"/>
    <s v="Roble"/>
    <n v="27.5"/>
    <n v="8"/>
    <n v="593.95875000000001"/>
    <n v="0.1"/>
    <s v="LATIF"/>
    <n v="367.87566538025658"/>
    <n v="1.8393783269012827"/>
    <s v="DEJAR"/>
    <s v="DEJAR"/>
    <x v="0"/>
  </r>
  <r>
    <x v="26"/>
    <n v="11"/>
    <s v="Roble"/>
    <n v="20.2"/>
    <n v="15"/>
    <n v="320.47461599999997"/>
    <n v="0.1"/>
    <s v="LATIF"/>
    <n v="176.34178563484815"/>
    <n v="0.88170892817424074"/>
    <s v="DEJAR"/>
    <s v="DEJAR"/>
    <x v="0"/>
  </r>
  <r>
    <x v="26"/>
    <n v="12"/>
    <s v="Pino"/>
    <n v="28.3"/>
    <n v="6"/>
    <n v="629.01900599999999"/>
    <n v="0.1"/>
    <s v="CONIF"/>
    <n v="382.92330801602066"/>
    <n v="1.9146165400801032"/>
    <s v="DEJAR"/>
    <s v="DEJAR"/>
    <x v="0"/>
  </r>
  <r>
    <x v="26"/>
    <n v="13"/>
    <s v="Aliso"/>
    <n v="11.6"/>
    <n v="6"/>
    <n v="105.683424"/>
    <n v="0.1"/>
    <s v="LATIF"/>
    <n v="47.009264188011279"/>
    <n v="0.2350463209400564"/>
    <s v="DEJAR"/>
    <s v="DEJAR"/>
    <x v="0"/>
  </r>
  <r>
    <x v="26"/>
    <n v="14"/>
    <s v="Roble"/>
    <n v="16.100000000000001"/>
    <n v="7"/>
    <n v="203.58353400000001"/>
    <n v="0.1"/>
    <s v="LATIF"/>
    <n v="102.68777299018106"/>
    <n v="0.51343886495090529"/>
    <s v="DEJAR"/>
    <s v="DEJAR"/>
    <x v="0"/>
  </r>
  <r>
    <x v="26"/>
    <n v="15"/>
    <s v="Aliso"/>
    <n v="31.8"/>
    <n v="7"/>
    <n v="794.22789599999999"/>
    <n v="0.1"/>
    <s v="LATIF"/>
    <n v="520.10048205854855"/>
    <n v="2.6005024102927425"/>
    <s v="DEJAR"/>
    <s v="DEJAR"/>
    <x v="0"/>
  </r>
  <r>
    <x v="26"/>
    <n v="16"/>
    <s v="Roble"/>
    <n v="21.4"/>
    <n v="9"/>
    <n v="359.68178399999994"/>
    <n v="0.1"/>
    <s v="LATIF"/>
    <n v="202.34464923024288"/>
    <n v="1.0117232461512142"/>
    <s v="DEJAR"/>
    <s v="DEJAR"/>
    <x v="0"/>
  </r>
  <r>
    <x v="26"/>
    <n v="17"/>
    <s v="Aliso"/>
    <n v="15.3"/>
    <n v="7"/>
    <n v="183.85428600000003"/>
    <n v="0.1"/>
    <s v="LATIF"/>
    <n v="90.941280252043242"/>
    <n v="0.45470640126021622"/>
    <s v="DEJAR"/>
    <s v="DEJAR"/>
    <x v="0"/>
  </r>
  <r>
    <x v="26"/>
    <n v="18"/>
    <s v="Aliso"/>
    <n v="14.2"/>
    <n v="6"/>
    <n v="158.368056"/>
    <n v="0.1"/>
    <s v="LATIF"/>
    <n v="76.125118777836249"/>
    <n v="0.38062559388918121"/>
    <s v="DEJAR"/>
    <s v="DEJAR"/>
    <x v="0"/>
  </r>
  <r>
    <x v="26"/>
    <n v="19"/>
    <s v="Aliso"/>
    <n v="20.100000000000001"/>
    <n v="5"/>
    <n v="317.30945400000002"/>
    <n v="0.1"/>
    <s v="LATIF"/>
    <n v="174.26815222515748"/>
    <n v="0.8713407611257874"/>
    <s v="DEJAR"/>
    <s v="DEJAR"/>
    <x v="0"/>
  </r>
  <r>
    <x v="26"/>
    <n v="20"/>
    <s v="Pino"/>
    <n v="40"/>
    <n v="22"/>
    <n v="1256.6399999999999"/>
    <n v="0.1"/>
    <s v="CONIF"/>
    <n v="856.82975840551558"/>
    <n v="4.2841487920275778"/>
    <s v="DEJAR"/>
    <s v="DEJAR"/>
    <x v="0"/>
  </r>
  <r>
    <x v="26"/>
    <n v="21"/>
    <s v="Pino"/>
    <n v="35.9"/>
    <n v="20"/>
    <n v="1012.231374"/>
    <n v="0.1"/>
    <s v="CONIF"/>
    <n v="666.15557307897052"/>
    <n v="3.3307778653948525"/>
    <s v="DEJAR"/>
    <s v="DEJAR"/>
    <x v="0"/>
  </r>
  <r>
    <x v="26"/>
    <n v="22"/>
    <s v="Aliso"/>
    <n v="15.5"/>
    <n v="6"/>
    <n v="188.69235"/>
    <n v="0.1"/>
    <s v="LATIF"/>
    <n v="93.800401528799213"/>
    <n v="0.46900200764399608"/>
    <s v="DEJAR"/>
    <s v="DEJAR"/>
    <x v="0"/>
  </r>
  <r>
    <x v="26"/>
    <n v="23"/>
    <s v="Roble"/>
    <n v="17.2"/>
    <n v="7"/>
    <n v="232.35273599999996"/>
    <n v="0.1"/>
    <s v="LATIF"/>
    <n v="120.20750968079929"/>
    <n v="0.60103754840399648"/>
    <s v="DEJAR"/>
    <s v="DEJAR"/>
    <x v="0"/>
  </r>
  <r>
    <x v="26"/>
    <n v="24"/>
    <s v="Aliso"/>
    <n v="12.1"/>
    <n v="5"/>
    <n v="114.990414"/>
    <n v="0.1"/>
    <s v="LATIF"/>
    <n v="51.983671497205123"/>
    <n v="0.2599183574860256"/>
    <s v="DEJAR"/>
    <s v="DEJAR"/>
    <x v="0"/>
  </r>
  <r>
    <x v="26"/>
    <n v="25"/>
    <s v="Roble"/>
    <n v="15.3"/>
    <n v="9"/>
    <n v="183.85428600000003"/>
    <n v="0.1"/>
    <s v="LATIF"/>
    <n v="90.941280252043242"/>
    <n v="0.45470640126021622"/>
    <s v="DEJAR"/>
    <s v="DEJAR"/>
    <x v="0"/>
  </r>
  <r>
    <x v="26"/>
    <n v="26"/>
    <s v="Pino"/>
    <n v="50.4"/>
    <n v="26"/>
    <n v="1995.0416639999999"/>
    <n v="0.1"/>
    <s v="CONIF"/>
    <n v="1467.3071612232129"/>
    <n v="7.3365358061160642"/>
    <s v="DEJAR"/>
    <s v="DEJAR"/>
    <x v="0"/>
  </r>
  <r>
    <x v="26"/>
    <n v="27"/>
    <s v="Roble"/>
    <n v="11.6"/>
    <n v="4"/>
    <n v="105.683424"/>
    <n v="0.1"/>
    <s v="LATIF"/>
    <n v="47.009264188011279"/>
    <n v="0.2350463209400564"/>
    <s v="DEJAR"/>
    <s v="DEPURAR"/>
    <x v="1"/>
  </r>
  <r>
    <x v="26"/>
    <n v="28"/>
    <s v="Aliso"/>
    <n v="13.9"/>
    <n v="6"/>
    <n v="151.74713400000002"/>
    <n v="0.1"/>
    <s v="LATIF"/>
    <n v="72.347644868176644"/>
    <n v="0.36173822434088321"/>
    <s v="DEJAR"/>
    <s v="DEJAR"/>
    <x v="0"/>
  </r>
  <r>
    <x v="27"/>
    <n v="1"/>
    <s v="Roble"/>
    <n v="20.100000000000001"/>
    <n v="8"/>
    <n v="317.30945400000002"/>
    <n v="0.1"/>
    <s v="LATIF"/>
    <n v="174.26815222515748"/>
    <n v="0.8713407611257874"/>
    <s v="DEJAR"/>
    <s v="DEJAR"/>
    <x v="0"/>
  </r>
  <r>
    <x v="27"/>
    <n v="2"/>
    <s v="Pino"/>
    <n v="35.799999999999997"/>
    <n v="20"/>
    <n v="1006.6000559999999"/>
    <n v="0.1"/>
    <s v="CONIF"/>
    <n v="661.84441959454716"/>
    <n v="3.3092220979727358"/>
    <s v="DEJAR"/>
    <s v="DEJAR"/>
    <x v="0"/>
  </r>
  <r>
    <x v="27"/>
    <n v="3"/>
    <s v="Anona"/>
    <n v="18.5"/>
    <n v="6"/>
    <n v="268.80315000000002"/>
    <n v="0.1"/>
    <s v="LATIF"/>
    <n v="143.00580858322684"/>
    <n v="0.71502904291613412"/>
    <s v="DEJAR"/>
    <s v="DEJAR"/>
    <x v="0"/>
  </r>
  <r>
    <x v="27"/>
    <n v="4"/>
    <s v="Pino"/>
    <n v="40.200000000000003"/>
    <n v="26"/>
    <n v="1269.2378160000001"/>
    <n v="0.1"/>
    <s v="CONIF"/>
    <n v="866.83483047776963"/>
    <n v="4.3341741523888482"/>
    <s v="DEJAR"/>
    <s v="DEJAR"/>
    <x v="0"/>
  </r>
  <r>
    <x v="27"/>
    <n v="5"/>
    <s v="Aliso"/>
    <n v="13.4"/>
    <n v="7"/>
    <n v="141.02642399999999"/>
    <n v="0.1"/>
    <s v="LATIF"/>
    <n v="66.298354497835234"/>
    <n v="0.33149177248917616"/>
    <s v="DEJAR"/>
    <s v="DEJAR"/>
    <x v="0"/>
  </r>
  <r>
    <x v="27"/>
    <n v="6"/>
    <s v="Roble"/>
    <n v="25.9"/>
    <n v="5"/>
    <n v="526.85417399999994"/>
    <n v="0.1"/>
    <s v="LATIF"/>
    <n v="318.89764512069661"/>
    <n v="1.5944882256034831"/>
    <s v="DEJAR"/>
    <s v="DEJAR"/>
    <x v="0"/>
  </r>
  <r>
    <x v="27"/>
    <n v="7"/>
    <s v="Aliso"/>
    <n v="13.2"/>
    <n v="7"/>
    <n v="136.84809599999997"/>
    <n v="0.1"/>
    <s v="LATIF"/>
    <n v="63.96411012514131"/>
    <n v="0.31982055062570652"/>
    <s v="DEJAR"/>
    <s v="DEJAR"/>
    <x v="0"/>
  </r>
  <r>
    <x v="27"/>
    <n v="8"/>
    <s v="Aliso"/>
    <n v="22"/>
    <n v="9"/>
    <n v="380.1336"/>
    <n v="0.1"/>
    <s v="LATIF"/>
    <n v="216.13001097424697"/>
    <n v="1.0806500548712348"/>
    <s v="DEJAR"/>
    <s v="DEJAR"/>
    <x v="0"/>
  </r>
  <r>
    <x v="27"/>
    <n v="9"/>
    <s v="Aliso"/>
    <n v="12.1"/>
    <n v="6"/>
    <n v="114.990414"/>
    <n v="0.1"/>
    <s v="LATIF"/>
    <n v="51.983671497205123"/>
    <n v="0.2599183574860256"/>
    <s v="DEJAR"/>
    <s v="DEJAR"/>
    <x v="0"/>
  </r>
  <r>
    <x v="27"/>
    <n v="10"/>
    <s v="Roble"/>
    <n v="12.4"/>
    <n v="8"/>
    <n v="120.76310400000001"/>
    <n v="0.1"/>
    <s v="LATIF"/>
    <n v="55.108515511219728"/>
    <n v="0.27554257755609862"/>
    <s v="DEJAR"/>
    <s v="DEJAR"/>
    <x v="0"/>
  </r>
  <r>
    <x v="27"/>
    <n v="11"/>
    <s v="Aliso"/>
    <n v="22.8"/>
    <n v="8"/>
    <n v="408.28233600000004"/>
    <n v="0.1"/>
    <s v="LATIF"/>
    <n v="235.33606027641849"/>
    <n v="1.1766803013820923"/>
    <s v="DEJAR"/>
    <s v="DEJAR"/>
    <x v="0"/>
  </r>
  <r>
    <x v="27"/>
    <n v="12"/>
    <s v="Aliso"/>
    <n v="15.3"/>
    <n v="8"/>
    <n v="183.85428600000003"/>
    <n v="0.1"/>
    <s v="LATIF"/>
    <n v="90.941280252043242"/>
    <n v="0.45470640126021622"/>
    <s v="DEJAR"/>
    <s v="DEJAR"/>
    <x v="0"/>
  </r>
  <r>
    <x v="27"/>
    <n v="13"/>
    <s v="Roble"/>
    <n v="27.4"/>
    <n v="15"/>
    <n v="589.64690399999995"/>
    <n v="0.1"/>
    <s v="LATIF"/>
    <n v="364.69519011576085"/>
    <n v="1.8234759505788041"/>
    <s v="DEJAR"/>
    <s v="DEJAR"/>
    <x v="0"/>
  </r>
  <r>
    <x v="27"/>
    <n v="14"/>
    <s v="Roble"/>
    <n v="25.8"/>
    <n v="8"/>
    <n v="522.79365599999994"/>
    <n v="0.1"/>
    <s v="LATIF"/>
    <n v="315.97074700164126"/>
    <n v="1.579853735008206"/>
    <s v="DEJAR"/>
    <s v="DEJAR"/>
    <x v="0"/>
  </r>
  <r>
    <x v="27"/>
    <n v="15"/>
    <s v="Roble"/>
    <n v="13"/>
    <n v="5"/>
    <n v="132.73259999999999"/>
    <n v="0.1"/>
    <s v="LATIF"/>
    <n v="61.678288096341362"/>
    <n v="0.3083914404817068"/>
    <s v="DEJAR"/>
    <s v="DEJAR"/>
    <x v="0"/>
  </r>
  <r>
    <x v="27"/>
    <n v="16"/>
    <s v="Pino"/>
    <n v="19.2"/>
    <n v="18"/>
    <n v="289.529856"/>
    <n v="0.1"/>
    <s v="CONIF"/>
    <n v="155.21686062239019"/>
    <n v="0.77608430311195087"/>
    <s v="DEJAR"/>
    <s v="DEJAR"/>
    <x v="0"/>
  </r>
  <r>
    <x v="27"/>
    <n v="17"/>
    <s v="Aliso"/>
    <n v="20.5"/>
    <n v="4"/>
    <n v="330.06434999999999"/>
    <n v="0.1"/>
    <s v="LATIF"/>
    <n v="182.64830107076051"/>
    <n v="0.91324150535380255"/>
    <s v="DEJAR"/>
    <s v="DEPURAR"/>
    <x v="1"/>
  </r>
  <r>
    <x v="27"/>
    <n v="18"/>
    <s v="Aliso"/>
    <n v="14.5"/>
    <n v="7"/>
    <n v="165.13034999999999"/>
    <n v="0.1"/>
    <s v="LATIF"/>
    <n v="80.014636857912052"/>
    <n v="0.40007318428956024"/>
    <s v="DEJAR"/>
    <s v="DEJAR"/>
    <x v="0"/>
  </r>
  <r>
    <x v="27"/>
    <n v="19"/>
    <s v="Aliso"/>
    <n v="16.399999999999999"/>
    <n v="9"/>
    <n v="211.24118399999998"/>
    <n v="0.1"/>
    <s v="LATIF"/>
    <n v="107.30739494292642"/>
    <n v="0.53653697471463202"/>
    <s v="DEJAR"/>
    <s v="DEJAR"/>
    <x v="0"/>
  </r>
  <r>
    <x v="27"/>
    <n v="20"/>
    <s v="Aliso"/>
    <n v="13.1"/>
    <n v="5"/>
    <n v="134.78249399999999"/>
    <n v="0.1"/>
    <s v="LATIF"/>
    <n v="62.815163924275765"/>
    <n v="0.31407581962137876"/>
    <s v="DEJAR"/>
    <s v="DEJAR"/>
    <x v="0"/>
  </r>
  <r>
    <x v="27"/>
    <n v="21"/>
    <s v="Roble"/>
    <n v="23.5"/>
    <n v="8"/>
    <n v="433.73714999999999"/>
    <n v="0.1"/>
    <s v="LATIF"/>
    <n v="252.9246466618562"/>
    <n v="1.2646232333092811"/>
    <s v="DEJAR"/>
    <s v="DEJAR"/>
    <x v="0"/>
  </r>
  <r>
    <x v="27"/>
    <n v="22"/>
    <s v="Roble"/>
    <n v="16.100000000000001"/>
    <n v="7"/>
    <n v="203.58353400000001"/>
    <n v="0.1"/>
    <s v="LATIF"/>
    <n v="102.68777299018106"/>
    <n v="0.51343886495090529"/>
    <s v="DEJAR"/>
    <s v="DEJAR"/>
    <x v="0"/>
  </r>
  <r>
    <x v="27"/>
    <n v="23"/>
    <s v="Aliso"/>
    <n v="20.8"/>
    <n v="5"/>
    <n v="339.795456"/>
    <n v="0.1"/>
    <s v="LATIF"/>
    <n v="189.08380408007713"/>
    <n v="0.94541902040038561"/>
    <s v="DEJAR"/>
    <s v="DEJAR"/>
    <x v="0"/>
  </r>
  <r>
    <x v="27"/>
    <n v="24"/>
    <s v="Aliso"/>
    <n v="13.2"/>
    <n v="9"/>
    <n v="136.84809599999997"/>
    <n v="0.1"/>
    <s v="LATIF"/>
    <n v="63.96411012514131"/>
    <n v="0.31982055062570652"/>
    <s v="DEJAR"/>
    <s v="DEJAR"/>
    <x v="0"/>
  </r>
  <r>
    <x v="27"/>
    <n v="25"/>
    <s v="Roble"/>
    <n v="13.5"/>
    <n v="5"/>
    <n v="143.13915"/>
    <n v="0.1"/>
    <s v="LATIF"/>
    <n v="67.483722687063675"/>
    <n v="0.33741861343531837"/>
    <s v="DEJAR"/>
    <s v="DEJAR"/>
    <x v="0"/>
  </r>
  <r>
    <x v="27"/>
    <n v="26"/>
    <s v="Pino"/>
    <n v="22.4"/>
    <n v="16"/>
    <n v="394.08230399999997"/>
    <n v="0.1"/>
    <s v="CONIF"/>
    <n v="222.21169937505223"/>
    <n v="1.111058496875261"/>
    <s v="DEJAR"/>
    <s v="DEJAR"/>
    <x v="0"/>
  </r>
  <r>
    <x v="27"/>
    <n v="27"/>
    <s v="Aliso"/>
    <n v="11.8"/>
    <n v="5"/>
    <n v="109.35909600000001"/>
    <n v="0.1"/>
    <s v="LATIF"/>
    <n v="48.964201306720909"/>
    <n v="0.24482100653360456"/>
    <s v="DEJAR"/>
    <s v="DEJAR"/>
    <x v="0"/>
  </r>
  <r>
    <x v="27"/>
    <n v="28"/>
    <s v="Roble"/>
    <n v="12"/>
    <n v="5"/>
    <n v="113.0976"/>
    <n v="0.1"/>
    <s v="LATIF"/>
    <n v="50.965522775338236"/>
    <n v="0.25482761387669117"/>
    <s v="DEJAR"/>
    <s v="DEJAR"/>
    <x v="0"/>
  </r>
  <r>
    <x v="27"/>
    <n v="29"/>
    <s v="Pino"/>
    <n v="27.2"/>
    <n v="28"/>
    <n v="581.07033599999988"/>
    <n v="0.1"/>
    <s v="CONIF"/>
    <n v="349.16892599096639"/>
    <n v="1.7458446299548318"/>
    <s v="DEJAR"/>
    <s v="DEJAR"/>
    <x v="0"/>
  </r>
  <r>
    <x v="27"/>
    <n v="30"/>
    <s v="Aliso"/>
    <n v="24.5"/>
    <n v="14"/>
    <n v="471.43635"/>
    <n v="0.1"/>
    <s v="LATIF"/>
    <n v="279.33698755878879"/>
    <n v="1.3966849377939439"/>
    <s v="DEJAR"/>
    <s v="DEJAR"/>
    <x v="0"/>
  </r>
  <r>
    <x v="28"/>
    <n v="1"/>
    <s v="Pino"/>
    <n v="25.4"/>
    <n v="12"/>
    <n v="506.70866399999994"/>
    <n v="0.1"/>
    <s v="CONIF"/>
    <n v="297.73012203395768"/>
    <n v="1.4886506101697885"/>
    <s v="DEJAR"/>
    <s v="DEJAR"/>
    <x v="0"/>
  </r>
  <r>
    <x v="28"/>
    <n v="2"/>
    <s v="Pino"/>
    <n v="17.100000000000001"/>
    <n v="12"/>
    <n v="229.65881400000001"/>
    <n v="0.1"/>
    <s v="CONIF"/>
    <n v="118.53502337216574"/>
    <n v="0.59267511686082863"/>
    <s v="DEJAR"/>
    <s v="DEJAR"/>
    <x v="0"/>
  </r>
  <r>
    <x v="28"/>
    <n v="3"/>
    <s v="Pino"/>
    <n v="31.5"/>
    <n v="16"/>
    <n v="779.31314999999995"/>
    <n v="0.1"/>
    <s v="CONIF"/>
    <n v="491.36384858054686"/>
    <n v="2.4568192429027342"/>
    <s v="DEJAR"/>
    <s v="DEJAR"/>
    <x v="0"/>
  </r>
  <r>
    <x v="28"/>
    <n v="4"/>
    <s v="Pino"/>
    <n v="23.7"/>
    <n v="14"/>
    <n v="441.15132599999993"/>
    <n v="0.1"/>
    <s v="CONIF"/>
    <n v="253.39314591595584"/>
    <n v="1.2669657295797792"/>
    <s v="DEJAR"/>
    <s v="DEJAR"/>
    <x v="0"/>
  </r>
  <r>
    <x v="28"/>
    <n v="5"/>
    <s v="Pino"/>
    <n v="35.799999999999997"/>
    <n v="15"/>
    <n v="1006.6000559999999"/>
    <n v="0.1"/>
    <s v="CONIF"/>
    <n v="661.84441959454716"/>
    <n v="3.3092220979727358"/>
    <s v="DEJAR"/>
    <s v="DEJAR"/>
    <x v="0"/>
  </r>
  <r>
    <x v="28"/>
    <n v="6"/>
    <s v="Pino"/>
    <n v="32"/>
    <n v="16"/>
    <n v="804.24959999999999"/>
    <n v="0.1"/>
    <s v="CONIF"/>
    <n v="509.70972386186907"/>
    <n v="2.5485486193093454"/>
    <s v="DEJAR"/>
    <s v="DEJAR"/>
    <x v="0"/>
  </r>
  <r>
    <x v="28"/>
    <n v="7"/>
    <s v="Pino"/>
    <n v="24.1"/>
    <n v="13"/>
    <n v="456.16817400000002"/>
    <n v="0.1"/>
    <s v="CONIF"/>
    <n v="263.45944478526059"/>
    <n v="1.3172972239263028"/>
    <s v="DEJAR"/>
    <s v="DEJAR"/>
    <x v="0"/>
  </r>
  <r>
    <x v="28"/>
    <n v="8"/>
    <s v="Pino"/>
    <n v="20.2"/>
    <n v="12"/>
    <n v="320.47461599999997"/>
    <n v="0.1"/>
    <s v="CONIF"/>
    <n v="174.68824625996916"/>
    <n v="0.87344123129984574"/>
    <s v="DEJAR"/>
    <s v="DEJAR"/>
    <x v="0"/>
  </r>
  <r>
    <x v="28"/>
    <n v="9"/>
    <s v="Pino"/>
    <n v="45.2"/>
    <n v="20"/>
    <n v="1604.6036160000001"/>
    <n v="0.1"/>
    <s v="CONIF"/>
    <n v="1138.7858172378035"/>
    <n v="5.6939290861890175"/>
    <s v="DEJAR"/>
    <s v="DEJAR"/>
    <x v="0"/>
  </r>
  <r>
    <x v="28"/>
    <n v="10"/>
    <s v="Roble"/>
    <n v="30.8"/>
    <n v="16"/>
    <n v="745.06185600000003"/>
    <n v="0.1"/>
    <s v="LATIF"/>
    <n v="481.96190226416871"/>
    <n v="2.4098095113208435"/>
    <s v="DEJAR"/>
    <s v="DEJAR"/>
    <x v="0"/>
  </r>
  <r>
    <x v="28"/>
    <n v="11"/>
    <s v="Roble"/>
    <n v="26.1"/>
    <n v="14"/>
    <n v="535.022334"/>
    <n v="0.1"/>
    <s v="LATIF"/>
    <n v="324.79849424233015"/>
    <n v="1.6239924712116507"/>
    <s v="DEJAR"/>
    <s v="DEJAR"/>
    <x v="0"/>
  </r>
  <r>
    <x v="28"/>
    <n v="12"/>
    <s v="Pino"/>
    <n v="26.4"/>
    <n v="14"/>
    <n v="547.39238399999988"/>
    <n v="0.1"/>
    <s v="CONIF"/>
    <n v="325.7300212495245"/>
    <n v="1.6286501062476224"/>
    <s v="DEJAR"/>
    <s v="DEJAR"/>
    <x v="0"/>
  </r>
  <r>
    <x v="28"/>
    <n v="13"/>
    <s v="Pino"/>
    <n v="36.200000000000003"/>
    <n v="15"/>
    <n v="1029.2195760000002"/>
    <n v="0.1"/>
    <s v="CONIF"/>
    <n v="679.18492895662848"/>
    <n v="3.3959246447831424"/>
    <s v="DEJAR"/>
    <s v="DEJAR"/>
    <x v="0"/>
  </r>
  <r>
    <x v="28"/>
    <n v="14"/>
    <s v="Pino"/>
    <n v="14.9"/>
    <n v="11"/>
    <n v="174.36665400000001"/>
    <n v="0.1"/>
    <s v="CONIF"/>
    <n v="86.026233609056689"/>
    <n v="0.4301311680452834"/>
    <s v="DEJAR"/>
    <s v="DEJAR"/>
    <x v="0"/>
  </r>
  <r>
    <x v="28"/>
    <n v="15"/>
    <s v="Pino"/>
    <n v="39.700000000000003"/>
    <n v="17"/>
    <n v="1237.8610860000001"/>
    <n v="0.1"/>
    <s v="CONIF"/>
    <n v="841.94623350718484"/>
    <n v="4.2097311675359244"/>
    <s v="DEJAR"/>
    <s v="DEJAR"/>
    <x v="0"/>
  </r>
  <r>
    <x v="28"/>
    <n v="16"/>
    <s v="Pino"/>
    <n v="40.1"/>
    <n v="18"/>
    <n v="1262.9310540000001"/>
    <n v="0.1"/>
    <s v="CONIF"/>
    <n v="861.82401319078087"/>
    <n v="4.3091200659539037"/>
    <s v="DEJAR"/>
    <s v="DEJAR"/>
    <x v="0"/>
  </r>
  <r>
    <x v="28"/>
    <n v="17"/>
    <s v="Pino"/>
    <n v="24.8"/>
    <n v="16"/>
    <n v="483.05241600000005"/>
    <n v="0.1"/>
    <s v="CONIF"/>
    <n v="281.61587552699439"/>
    <n v="1.408079377634972"/>
    <s v="DEJAR"/>
    <s v="DEJAR"/>
    <x v="0"/>
  </r>
  <r>
    <x v="28"/>
    <n v="18"/>
    <s v="Pino"/>
    <n v="24.6"/>
    <n v="15"/>
    <n v="475.29266400000006"/>
    <n v="0.1"/>
    <s v="CONIF"/>
    <n v="276.3578567838818"/>
    <n v="1.381789283919409"/>
    <s v="DEJAR"/>
    <s v="DEJAR"/>
    <x v="0"/>
  </r>
  <r>
    <x v="28"/>
    <n v="19"/>
    <s v="Roble"/>
    <n v="29.8"/>
    <n v="16"/>
    <n v="697.46661600000004"/>
    <n v="0.1"/>
    <s v="LATIF"/>
    <n v="445.49865698671101"/>
    <n v="2.2274932849335549"/>
    <s v="DEJAR"/>
    <s v="DEJAR"/>
    <x v="0"/>
  </r>
  <r>
    <x v="28"/>
    <n v="20"/>
    <s v="Pino"/>
    <n v="48.1"/>
    <n v="16"/>
    <n v="1817.1092940000001"/>
    <n v="0.1"/>
    <s v="CONIF"/>
    <n v="1316.1451533770673"/>
    <n v="6.5807257668853367"/>
    <s v="DEJAR"/>
    <s v="DEJAR"/>
    <x v="0"/>
  </r>
  <r>
    <x v="28"/>
    <n v="21"/>
    <s v="Pino"/>
    <n v="40.700000000000003"/>
    <n v="19"/>
    <n v="1301.0072460000001"/>
    <n v="0.1"/>
    <s v="CONIF"/>
    <n v="892.1378268914292"/>
    <n v="4.4606891344571453"/>
    <s v="DEJAR"/>
    <s v="DEJAR"/>
    <x v="0"/>
  </r>
  <r>
    <x v="28"/>
    <n v="22"/>
    <s v="Pino"/>
    <n v="25.4"/>
    <n v="13"/>
    <n v="506.70866399999994"/>
    <n v="0.1"/>
    <s v="CONIF"/>
    <n v="297.73012203395768"/>
    <n v="1.4886506101697885"/>
    <s v="DEJAR"/>
    <s v="DEJAR"/>
    <x v="0"/>
  </r>
  <r>
    <x v="28"/>
    <n v="23"/>
    <s v="Pino"/>
    <n v="26.7"/>
    <n v="16"/>
    <n v="559.90380600000003"/>
    <n v="0.1"/>
    <s v="CONIF"/>
    <n v="334.41080067937946"/>
    <n v="1.6720540033968971"/>
    <s v="DEJAR"/>
    <s v="DEJAR"/>
    <x v="0"/>
  </r>
  <r>
    <x v="28"/>
    <n v="24"/>
    <s v="Pino"/>
    <n v="30"/>
    <n v="17"/>
    <n v="706.86"/>
    <n v="0.1"/>
    <s v="CONIF"/>
    <n v="438.61364745199307"/>
    <n v="2.1930682372599652"/>
    <s v="DEJAR"/>
    <s v="DEJAR"/>
    <x v="0"/>
  </r>
  <r>
    <x v="28"/>
    <n v="25"/>
    <s v="Pino"/>
    <n v="29"/>
    <n v="15"/>
    <n v="660.52139999999997"/>
    <n v="0.1"/>
    <s v="CONIF"/>
    <n v="405.3327536426039"/>
    <n v="2.0266637682130195"/>
    <s v="DEJAR"/>
    <s v="DEJAR"/>
    <x v="0"/>
  </r>
  <r>
    <x v="28"/>
    <n v="26"/>
    <s v="Pino"/>
    <n v="36.5"/>
    <n v="16"/>
    <n v="1046.34915"/>
    <n v="0.1"/>
    <s v="CONIF"/>
    <n v="692.35843296061068"/>
    <n v="3.4617921648030534"/>
    <s v="DEJAR"/>
    <s v="DEJAR"/>
    <x v="0"/>
  </r>
  <r>
    <x v="28"/>
    <n v="27"/>
    <s v="Pino"/>
    <n v="40"/>
    <n v="18"/>
    <n v="1256.6399999999999"/>
    <n v="0.1"/>
    <s v="CONIF"/>
    <n v="856.82975840551558"/>
    <n v="4.2841487920275778"/>
    <s v="DEJAR"/>
    <s v="DEJAR"/>
    <x v="0"/>
  </r>
  <r>
    <x v="28"/>
    <n v="28"/>
    <s v="Pino"/>
    <n v="26.1"/>
    <n v="14"/>
    <n v="535.022334"/>
    <n v="0.1"/>
    <s v="CONIF"/>
    <n v="317.17922511837349"/>
    <n v="1.5858961255918673"/>
    <s v="DEJAR"/>
    <s v="DEJAR"/>
    <x v="0"/>
  </r>
  <r>
    <x v="28"/>
    <n v="29"/>
    <s v="Pino"/>
    <n v="26.5"/>
    <n v="14"/>
    <n v="551.54714999999999"/>
    <n v="0.1"/>
    <s v="CONIF"/>
    <n v="328.60914792019486"/>
    <n v="1.6430457396009741"/>
    <s v="DEJAR"/>
    <s v="DEJAR"/>
    <x v="0"/>
  </r>
  <r>
    <x v="28"/>
    <n v="30"/>
    <s v="Pino"/>
    <n v="20.100000000000001"/>
    <n v="20"/>
    <n v="317.30945400000002"/>
    <n v="0.1"/>
    <s v="CONIF"/>
    <n v="172.68193016564598"/>
    <n v="0.86340965082822985"/>
    <s v="DEJAR"/>
    <s v="DEJAR"/>
    <x v="0"/>
  </r>
  <r>
    <x v="28"/>
    <n v="31"/>
    <s v="Pino"/>
    <n v="12.3"/>
    <n v="8"/>
    <n v="118.82316600000001"/>
    <n v="0.1"/>
    <s v="CONIF"/>
    <n v="55.053173278211695"/>
    <n v="0.27526586639105843"/>
    <s v="DEJAR"/>
    <s v="DEJAR"/>
    <x v="0"/>
  </r>
  <r>
    <x v="28"/>
    <n v="32"/>
    <s v="Pino"/>
    <n v="15.6"/>
    <n v="10"/>
    <n v="191.13494399999999"/>
    <n v="0.1"/>
    <s v="CONIF"/>
    <n v="95.728259633756082"/>
    <n v="0.47864129816878043"/>
    <s v="DEJAR"/>
    <s v="DEJAR"/>
    <x v="0"/>
  </r>
  <r>
    <x v="28"/>
    <n v="33"/>
    <s v="Pino"/>
    <n v="21.6"/>
    <n v="11"/>
    <n v="366.43622400000004"/>
    <n v="0.1"/>
    <s v="CONIF"/>
    <n v="204.17546465182255"/>
    <n v="1.0208773232591126"/>
    <s v="DEJAR"/>
    <s v="DEJAR"/>
    <x v="0"/>
  </r>
  <r>
    <x v="28"/>
    <n v="34"/>
    <s v="Roble"/>
    <n v="40.1"/>
    <n v="17"/>
    <n v="1262.9310540000001"/>
    <n v="0.1"/>
    <s v="LATIF"/>
    <n v="903.95713105203185"/>
    <n v="4.5197856552601596"/>
    <s v="DEJAR"/>
    <s v="DEJAR"/>
    <x v="0"/>
  </r>
  <r>
    <x v="28"/>
    <n v="35"/>
    <s v="Pino"/>
    <n v="23"/>
    <n v="14"/>
    <n v="415.47660000000002"/>
    <n v="0.1"/>
    <s v="CONIF"/>
    <n v="236.31310333101464"/>
    <n v="1.1815655166550731"/>
    <s v="DEJAR"/>
    <s v="DEJAR"/>
    <x v="0"/>
  </r>
  <r>
    <x v="28"/>
    <n v="36"/>
    <s v="Roble"/>
    <n v="29.1"/>
    <n v="14"/>
    <n v="665.08457400000009"/>
    <n v="0.1"/>
    <s v="LATIF"/>
    <n v="420.95994085916027"/>
    <n v="2.1047997042958011"/>
    <s v="DEJAR"/>
    <s v="DEJAR"/>
    <x v="0"/>
  </r>
  <r>
    <x v="28"/>
    <n v="37"/>
    <s v="Pino"/>
    <n v="35.299999999999997"/>
    <n v="16"/>
    <n v="978.67908599999976"/>
    <n v="0.1"/>
    <s v="CONIF"/>
    <n v="640.52773350485745"/>
    <n v="3.2026386675242873"/>
    <s v="DEJAR"/>
    <s v="DEJAR"/>
    <x v="0"/>
  </r>
  <r>
    <x v="29"/>
    <n v="1"/>
    <s v="Roble"/>
    <n v="12.1"/>
    <n v="4"/>
    <n v="114.990414"/>
    <n v="0.1"/>
    <s v="LATIF"/>
    <n v="51.983671497205123"/>
    <n v="0.2599183574860256"/>
    <s v="DEJAR"/>
    <s v="DEPURAR"/>
    <x v="1"/>
  </r>
  <r>
    <x v="29"/>
    <n v="2"/>
    <s v="Aliso"/>
    <n v="19.7"/>
    <n v="5"/>
    <n v="304.80588599999999"/>
    <n v="0.1"/>
    <s v="LATIF"/>
    <n v="166.11558741094905"/>
    <n v="0.83057793705474514"/>
    <s v="DEJAR"/>
    <s v="DEJAR"/>
    <x v="0"/>
  </r>
  <r>
    <x v="29"/>
    <n v="3"/>
    <s v="Pino"/>
    <n v="24.6"/>
    <n v="12"/>
    <n v="475.29266400000006"/>
    <n v="0.1"/>
    <s v="CONIF"/>
    <n v="276.3578567838818"/>
    <n v="1.381789283919409"/>
    <s v="DEJAR"/>
    <s v="DEJAR"/>
    <x v="0"/>
  </r>
  <r>
    <x v="29"/>
    <n v="4"/>
    <s v="Pino"/>
    <n v="16.2"/>
    <n v="12"/>
    <n v="206.12037599999999"/>
    <n v="0.1"/>
    <s v="CONIF"/>
    <n v="104.51801468449662"/>
    <n v="0.52259007342248309"/>
    <s v="DEJAR"/>
    <s v="DEJAR"/>
    <x v="0"/>
  </r>
  <r>
    <x v="29"/>
    <n v="5"/>
    <s v="Pino"/>
    <n v="33"/>
    <n v="12"/>
    <n v="855.30060000000003"/>
    <n v="0.1"/>
    <s v="CONIF"/>
    <n v="547.55709445380046"/>
    <n v="2.7377854722690018"/>
    <s v="DEJAR"/>
    <s v="DEJAR"/>
    <x v="0"/>
  </r>
  <r>
    <x v="29"/>
    <n v="6"/>
    <s v="Encino"/>
    <n v="19.3"/>
    <n v="6"/>
    <n v="292.55364600000001"/>
    <n v="0.1"/>
    <s v="LATIF"/>
    <n v="158.18885885496738"/>
    <n v="0.79094429427483692"/>
    <s v="DEJAR"/>
    <s v="DEJAR"/>
    <x v="0"/>
  </r>
  <r>
    <x v="29"/>
    <n v="7"/>
    <s v="Pino"/>
    <n v="34.200000000000003"/>
    <n v="15"/>
    <n v="918.63525600000003"/>
    <n v="0.1"/>
    <s v="CONIF"/>
    <n v="595.02628208942269"/>
    <n v="2.9751314104471129"/>
    <s v="DEJAR"/>
    <s v="DEJAR"/>
    <x v="0"/>
  </r>
  <r>
    <x v="29"/>
    <n v="8"/>
    <s v="Roble"/>
    <n v="13.8"/>
    <n v="5"/>
    <n v="149.57157600000002"/>
    <n v="0.1"/>
    <s v="LATIF"/>
    <n v="71.113228003575458"/>
    <n v="0.35556614001787729"/>
    <s v="DEJAR"/>
    <s v="DEJAR"/>
    <x v="0"/>
  </r>
  <r>
    <x v="29"/>
    <n v="9"/>
    <s v="Pino"/>
    <n v="34.4"/>
    <n v="26"/>
    <n v="929.41094399999986"/>
    <n v="0.1"/>
    <s v="CONIF"/>
    <n v="603.15720013993518"/>
    <n v="3.0157860006996762"/>
    <s v="DEJAR"/>
    <s v="DEJAR"/>
    <x v="0"/>
  </r>
  <r>
    <x v="29"/>
    <n v="10"/>
    <s v="Roble"/>
    <n v="20.100000000000001"/>
    <n v="5"/>
    <n v="317.30945400000002"/>
    <n v="0.1"/>
    <s v="LATIF"/>
    <n v="174.26815222515748"/>
    <n v="0.8713407611257874"/>
    <s v="DEJAR"/>
    <s v="DEJAR"/>
    <x v="0"/>
  </r>
  <r>
    <x v="29"/>
    <n v="11"/>
    <s v="Pino"/>
    <n v="42.7"/>
    <n v="18"/>
    <n v="1432.011966"/>
    <n v="0.1"/>
    <s v="CONIF"/>
    <n v="997.5272360320339"/>
    <n v="4.9876361801601687"/>
    <s v="DEJAR"/>
    <s v="DEJAR"/>
    <x v="0"/>
  </r>
  <r>
    <x v="29"/>
    <n v="12"/>
    <s v="Roble"/>
    <n v="13.9"/>
    <n v="6"/>
    <n v="151.74713400000002"/>
    <n v="0.1"/>
    <s v="LATIF"/>
    <n v="72.347644868176644"/>
    <n v="0.36173822434088321"/>
    <s v="DEJAR"/>
    <s v="DEJAR"/>
    <x v="0"/>
  </r>
  <r>
    <x v="29"/>
    <n v="13"/>
    <s v="Pino"/>
    <n v="35.700000000000003"/>
    <n v="17"/>
    <n v="1000.9844460000002"/>
    <n v="0.1"/>
    <s v="CONIF"/>
    <n v="657.54922438481537"/>
    <n v="3.2877461219240764"/>
    <s v="DEJAR"/>
    <s v="DEJAR"/>
    <x v="0"/>
  </r>
  <r>
    <x v="29"/>
    <n v="14"/>
    <s v="Pino"/>
    <n v="30.1"/>
    <n v="15"/>
    <n v="711.58025400000008"/>
    <n v="0.1"/>
    <s v="CONIF"/>
    <n v="442.0242959468863"/>
    <n v="2.2101214797344313"/>
    <s v="DEJAR"/>
    <s v="DEJAR"/>
    <x v="0"/>
  </r>
  <r>
    <x v="29"/>
    <n v="15"/>
    <s v="Pino"/>
    <n v="35.6"/>
    <n v="12"/>
    <n v="995.38454400000012"/>
    <n v="0.1"/>
    <s v="CONIF"/>
    <n v="653.26997283108813"/>
    <n v="3.2663498641554405"/>
    <s v="DEJAR"/>
    <s v="DEJAR"/>
    <x v="0"/>
  </r>
  <r>
    <x v="29"/>
    <n v="16"/>
    <s v="Aliso"/>
    <n v="30.3"/>
    <n v="13"/>
    <n v="721.06788600000004"/>
    <n v="0.1"/>
    <s v="LATIF"/>
    <n v="463.52216997592592"/>
    <n v="2.3176108498796295"/>
    <s v="DEJAR"/>
    <s v="DEJAR"/>
    <x v="0"/>
  </r>
  <r>
    <x v="29"/>
    <n v="17"/>
    <s v="Pino"/>
    <n v="28.1"/>
    <n v="20"/>
    <n v="620.15969400000006"/>
    <n v="0.1"/>
    <s v="CONIF"/>
    <n v="376.65384199605501"/>
    <n v="1.883269209980275"/>
    <s v="DEJAR"/>
    <s v="DEJAR"/>
    <x v="0"/>
  </r>
  <r>
    <x v="29"/>
    <n v="18"/>
    <s v="Pino"/>
    <n v="53.2"/>
    <n v="11"/>
    <n v="2222.870496"/>
    <n v="0.1"/>
    <s v="CONIF"/>
    <n v="1664.0890967434209"/>
    <n v="8.3204454837171049"/>
    <s v="DEJAR"/>
    <s v="DEJAR"/>
    <x v="0"/>
  </r>
  <r>
    <x v="29"/>
    <n v="19"/>
    <s v="Pino"/>
    <n v="35.700000000000003"/>
    <n v="13"/>
    <n v="1000.9844460000002"/>
    <n v="0.1"/>
    <s v="CONIF"/>
    <n v="657.54922438481537"/>
    <n v="3.2877461219240764"/>
    <s v="DEJAR"/>
    <s v="DEJAR"/>
    <x v="0"/>
  </r>
  <r>
    <x v="29"/>
    <n v="20"/>
    <s v="Roble"/>
    <n v="28.4"/>
    <n v="12"/>
    <n v="633.47222399999998"/>
    <n v="0.1"/>
    <s v="LATIF"/>
    <n v="397.22446449769672"/>
    <n v="1.9861223224884834"/>
    <s v="DEJAR"/>
    <s v="DEJAR"/>
    <x v="0"/>
  </r>
  <r>
    <x v="29"/>
    <n v="21"/>
    <s v="Pino"/>
    <n v="30.9"/>
    <n v="20"/>
    <n v="749.9077739999999"/>
    <n v="0.1"/>
    <s v="CONIF"/>
    <n v="469.85362117691642"/>
    <n v="2.3492681058845819"/>
    <s v="DEJAR"/>
    <s v="DEJAR"/>
    <x v="0"/>
  </r>
  <r>
    <x v="29"/>
    <n v="22"/>
    <s v="Pino"/>
    <n v="32.6"/>
    <n v="21"/>
    <n v="834.69170399999996"/>
    <n v="0.1"/>
    <s v="CONIF"/>
    <n v="532.23255798670903"/>
    <n v="2.6611627899335448"/>
    <s v="DEJAR"/>
    <s v="DEJAR"/>
    <x v="0"/>
  </r>
  <r>
    <x v="29"/>
    <n v="23"/>
    <s v="Pino"/>
    <n v="42.8"/>
    <n v="25"/>
    <n v="1438.7271359999997"/>
    <n v="0.1"/>
    <s v="CONIF"/>
    <n v="1002.9733598058306"/>
    <n v="5.0148667990291527"/>
    <s v="DEJAR"/>
    <s v="DEJAR"/>
    <x v="0"/>
  </r>
  <r>
    <x v="29"/>
    <n v="24"/>
    <s v="Pino"/>
    <n v="40.1"/>
    <n v="13"/>
    <n v="1262.9310540000001"/>
    <n v="0.1"/>
    <s v="CONIF"/>
    <n v="861.82401319078087"/>
    <n v="4.3091200659539037"/>
    <s v="DEJAR"/>
    <s v="DEJAR"/>
    <x v="0"/>
  </r>
  <r>
    <x v="29"/>
    <n v="25"/>
    <s v="Roble"/>
    <n v="15.3"/>
    <n v="8"/>
    <n v="183.85428600000003"/>
    <n v="0.1"/>
    <s v="LATIF"/>
    <n v="90.941280252043242"/>
    <n v="0.45470640126021622"/>
    <s v="DEJAR"/>
    <s v="DEJAR"/>
    <x v="0"/>
  </r>
  <r>
    <x v="29"/>
    <n v="26"/>
    <s v="Pino"/>
    <n v="30.2"/>
    <n v="20"/>
    <n v="716.31621599999994"/>
    <n v="0.1"/>
    <s v="CONIF"/>
    <n v="445.45002124277238"/>
    <n v="2.2272501062138619"/>
    <s v="DEJAR"/>
    <s v="DEJAR"/>
    <x v="0"/>
  </r>
  <r>
    <x v="29"/>
    <n v="27"/>
    <s v="Roble"/>
    <n v="18.7"/>
    <n v="7"/>
    <n v="274.64652599999999"/>
    <n v="0.1"/>
    <s v="LATIF"/>
    <n v="146.7183313800314"/>
    <n v="0.73359165690015693"/>
    <s v="DEJAR"/>
    <s v="DEJAR"/>
    <x v="0"/>
  </r>
  <r>
    <x v="29"/>
    <n v="28"/>
    <s v="Pino"/>
    <n v="35.4"/>
    <n v="13"/>
    <n v="984.23186399999986"/>
    <n v="0.1"/>
    <s v="CONIF"/>
    <n v="644.7592420789548"/>
    <n v="3.2237962103947742"/>
    <s v="DEJAR"/>
    <s v="DEJAR"/>
    <x v="0"/>
  </r>
  <r>
    <x v="29"/>
    <n v="29"/>
    <s v="Roble"/>
    <n v="22.5"/>
    <n v="8"/>
    <n v="397.60874999999999"/>
    <n v="0.1"/>
    <s v="LATIF"/>
    <n v="228.02252226135974"/>
    <n v="1.1401126113067988"/>
    <s v="DEJAR"/>
    <s v="DEJAR"/>
    <x v="0"/>
  </r>
  <r>
    <x v="29"/>
    <n v="30"/>
    <s v="Pino"/>
    <n v="36.6"/>
    <n v="15"/>
    <n v="1052.0904240000002"/>
    <n v="0.1"/>
    <s v="CONIF"/>
    <n v="696.78170140309612"/>
    <n v="3.4839085070154807"/>
    <s v="DEJAR"/>
    <s v="DEJAR"/>
    <x v="0"/>
  </r>
  <r>
    <x v="29"/>
    <n v="31"/>
    <s v="Pino de ocote"/>
    <n v="40"/>
    <n v="22"/>
    <n v="1256.6399999999999"/>
    <n v="0.1"/>
    <s v="CONIF"/>
    <n v="856.82975840551558"/>
    <n v="4.2841487920275778"/>
    <s v="DEJAR"/>
    <s v="DEJAR"/>
    <x v="0"/>
  </r>
  <r>
    <x v="29"/>
    <n v="32"/>
    <s v="Pino"/>
    <n v="28.5"/>
    <n v="12"/>
    <n v="637.94114999999999"/>
    <n v="0.1"/>
    <s v="CONIF"/>
    <n v="389.25187501357902"/>
    <n v="1.9462593750678951"/>
    <s v="DEJAR"/>
    <s v="DEJAR"/>
    <x v="0"/>
  </r>
  <r>
    <x v="29"/>
    <n v="33"/>
    <s v="Roble"/>
    <n v="14.2"/>
    <n v="4"/>
    <n v="158.368056"/>
    <n v="0.1"/>
    <s v="LATIF"/>
    <n v="76.125118777836249"/>
    <n v="0.38062559388918121"/>
    <s v="DEJAR"/>
    <s v="DEPURAR"/>
    <x v="1"/>
  </r>
  <r>
    <x v="29"/>
    <n v="34"/>
    <s v="Aliso"/>
    <n v="13.7"/>
    <n v="6"/>
    <n v="147.41172599999999"/>
    <n v="0.1"/>
    <s v="LATIF"/>
    <n v="69.891124909374383"/>
    <n v="0.3494556245468719"/>
    <s v="DEJAR"/>
    <s v="DEJAR"/>
    <x v="0"/>
  </r>
  <r>
    <x v="29"/>
    <n v="35"/>
    <s v="Roble"/>
    <n v="14.3"/>
    <n v="5"/>
    <n v="160.60644600000001"/>
    <n v="0.1"/>
    <s v="LATIF"/>
    <n v="77.409130668892431"/>
    <n v="0.38704565334446217"/>
    <s v="DEJAR"/>
    <s v="DEJAR"/>
    <x v="0"/>
  </r>
  <r>
    <x v="29"/>
    <n v="36"/>
    <s v="Roble"/>
    <n v="15.8"/>
    <n v="6"/>
    <n v="196.06725600000001"/>
    <n v="0.1"/>
    <s v="LATIF"/>
    <n v="98.185723550862932"/>
    <n v="0.49092861775431462"/>
    <s v="DEJAR"/>
    <s v="DEJAR"/>
    <x v="0"/>
  </r>
  <r>
    <x v="29"/>
    <n v="37"/>
    <s v="Pino"/>
    <n v="30"/>
    <n v="20"/>
    <n v="706.86"/>
    <n v="0.1"/>
    <s v="CONIF"/>
    <n v="438.61364745199307"/>
    <n v="2.1930682372599652"/>
    <s v="DEJAR"/>
    <s v="DEJAR"/>
    <x v="0"/>
  </r>
  <r>
    <x v="29"/>
    <n v="38"/>
    <s v="Roble"/>
    <n v="17.100000000000001"/>
    <n v="18"/>
    <n v="229.65881400000001"/>
    <n v="0.1"/>
    <s v="LATIF"/>
    <n v="118.5484146786614"/>
    <n v="0.59274207339330698"/>
    <s v="DEJAR"/>
    <s v="DEJAR"/>
    <x v="0"/>
  </r>
  <r>
    <x v="29"/>
    <n v="39"/>
    <s v="Roble"/>
    <n v="18"/>
    <n v="9"/>
    <n v="254.46959999999999"/>
    <n v="0.1"/>
    <s v="LATIF"/>
    <n v="133.96512701589552"/>
    <n v="0.66982563507947757"/>
    <s v="DEJAR"/>
    <s v="DEJAR"/>
    <x v="0"/>
  </r>
  <r>
    <x v="29"/>
    <n v="40"/>
    <s v="Pino"/>
    <n v="46.9"/>
    <n v="18"/>
    <n v="1727.5736939999997"/>
    <n v="0.1"/>
    <s v="CONIF"/>
    <n v="1240.9788471792131"/>
    <n v="6.2048942358960657"/>
    <s v="DEJAR"/>
    <s v="DEJAR"/>
    <x v="0"/>
  </r>
  <r>
    <x v="29"/>
    <n v="41"/>
    <s v="Pino"/>
    <n v="20.5"/>
    <n v="18"/>
    <n v="330.06434999999999"/>
    <n v="0.1"/>
    <s v="CONIF"/>
    <n v="180.78665962471501"/>
    <n v="0.90393329812357504"/>
    <s v="DEJAR"/>
    <s v="DEJAR"/>
    <x v="0"/>
  </r>
  <r>
    <x v="29"/>
    <n v="42"/>
    <s v="Aliso"/>
    <n v="16.600000000000001"/>
    <n v="14"/>
    <n v="216.42482400000003"/>
    <n v="0.1"/>
    <s v="LATIF"/>
    <n v="110.45287392708561"/>
    <n v="0.55226436963542802"/>
    <s v="DEJAR"/>
    <s v="DEJAR"/>
    <x v="0"/>
  </r>
  <r>
    <x v="29"/>
    <n v="43"/>
    <s v="Roble"/>
    <n v="48"/>
    <n v="13"/>
    <n v="1809.5616"/>
    <n v="0.1"/>
    <s v="LATIF"/>
    <n v="1387.6901104524011"/>
    <n v="6.9384505522620055"/>
    <s v="DEJAR"/>
    <s v="DEJAR"/>
    <x v="0"/>
  </r>
  <r>
    <x v="29"/>
    <n v="44"/>
    <s v="Roble"/>
    <n v="50.7"/>
    <n v="15"/>
    <n v="2018.8628460000002"/>
    <n v="0.1"/>
    <s v="LATIF"/>
    <n v="1581.0321914257113"/>
    <n v="7.9051609571285564"/>
    <s v="DEJAR"/>
    <s v="DEJAR"/>
    <x v="0"/>
  </r>
  <r>
    <x v="29"/>
    <n v="45"/>
    <s v="Pino"/>
    <n v="17.3"/>
    <n v="15"/>
    <n v="235.06236600000003"/>
    <n v="0.1"/>
    <s v="CONIF"/>
    <n v="121.78709035599873"/>
    <n v="0.60893545177999364"/>
    <s v="DEJAR"/>
    <s v="DEJAR"/>
    <x v="0"/>
  </r>
  <r>
    <x v="29"/>
    <n v="46"/>
    <s v="Aliso"/>
    <n v="13.9"/>
    <n v="6"/>
    <n v="151.74713400000002"/>
    <n v="0.1"/>
    <s v="LATIF"/>
    <n v="72.347644868176644"/>
    <n v="0.36173822434088321"/>
    <s v="DEJAR"/>
    <s v="DEJAR"/>
    <x v="0"/>
  </r>
  <r>
    <x v="29"/>
    <n v="47"/>
    <s v="Pino"/>
    <n v="30"/>
    <n v="18"/>
    <n v="706.86"/>
    <n v="0.1"/>
    <s v="CONIF"/>
    <n v="438.61364745199307"/>
    <n v="2.1930682372599652"/>
    <s v="DEJAR"/>
    <s v="DEJAR"/>
    <x v="0"/>
  </r>
  <r>
    <x v="29"/>
    <n v="48"/>
    <s v="Pino"/>
    <n v="41.4"/>
    <n v="19"/>
    <n v="1346.1441839999998"/>
    <n v="0.1"/>
    <s v="CONIF"/>
    <n v="928.26141233778151"/>
    <n v="4.6413070616889067"/>
    <s v="DEJAR"/>
    <s v="DEJAR"/>
    <x v="0"/>
  </r>
  <r>
    <x v="30"/>
    <n v="1"/>
    <s v="Roble"/>
    <n v="20.2"/>
    <n v="8"/>
    <n v="320.47461599999997"/>
    <n v="0.1"/>
    <s v="LATIF"/>
    <n v="176.34178563484815"/>
    <n v="0.88170892817424074"/>
    <s v="DEJAR"/>
    <s v="DEJAR"/>
    <x v="0"/>
  </r>
  <r>
    <x v="30"/>
    <n v="2"/>
    <s v="Pino"/>
    <n v="11.4"/>
    <n v="4"/>
    <n v="102.07058400000001"/>
    <n v="0.1"/>
    <s v="CONIF"/>
    <n v="46.128531750848708"/>
    <n v="0.23064265875424353"/>
    <s v="DEJAR"/>
    <s v="DEPURAR"/>
    <x v="1"/>
  </r>
  <r>
    <x v="30"/>
    <n v="3"/>
    <s v="Pino"/>
    <n v="22.7"/>
    <n v="17"/>
    <n v="404.70876599999997"/>
    <n v="0.1"/>
    <s v="CONIF"/>
    <n v="229.20054686781427"/>
    <n v="1.1460027343390713"/>
    <s v="DEJAR"/>
    <s v="DEJAR"/>
    <x v="0"/>
  </r>
  <r>
    <x v="30"/>
    <n v="4"/>
    <s v="Pino"/>
    <n v="11.1"/>
    <n v="4"/>
    <n v="96.769133999999994"/>
    <n v="0.1"/>
    <s v="CONIF"/>
    <n v="43.352205994080116"/>
    <n v="0.21676102997040056"/>
    <s v="DEJAR"/>
    <s v="DEPURAR"/>
    <x v="1"/>
  </r>
  <r>
    <x v="30"/>
    <n v="5"/>
    <s v="Pino"/>
    <n v="30"/>
    <n v="9"/>
    <n v="706.86"/>
    <n v="0.1"/>
    <s v="CONIF"/>
    <n v="438.61364745199307"/>
    <n v="2.1930682372599652"/>
    <s v="DEJAR"/>
    <s v="DEJAR"/>
    <x v="0"/>
  </r>
  <r>
    <x v="30"/>
    <n v="6"/>
    <s v="Pino"/>
    <n v="27.8"/>
    <n v="9"/>
    <n v="606.98853600000007"/>
    <n v="0.1"/>
    <s v="CONIF"/>
    <n v="367.36015705094513"/>
    <n v="1.8368007852547257"/>
    <s v="DEJAR"/>
    <s v="DEJAR"/>
    <x v="0"/>
  </r>
  <r>
    <x v="30"/>
    <n v="7"/>
    <s v="Pino"/>
    <n v="44.5"/>
    <n v="25"/>
    <n v="1555.28835"/>
    <n v="0.1"/>
    <s v="CONIF"/>
    <n v="1098.1567091824372"/>
    <n v="5.4907835459121852"/>
    <s v="DEJAR"/>
    <s v="DEJAR"/>
    <x v="0"/>
  </r>
  <r>
    <x v="30"/>
    <n v="8"/>
    <s v="Pino"/>
    <n v="30"/>
    <n v="9"/>
    <n v="706.86"/>
    <n v="0.1"/>
    <s v="CONIF"/>
    <n v="438.61364745199307"/>
    <n v="2.1930682372599652"/>
    <s v="DEJAR"/>
    <s v="DEJAR"/>
    <x v="0"/>
  </r>
  <r>
    <x v="30"/>
    <n v="9"/>
    <s v="Roble"/>
    <n v="13.9"/>
    <n v="7"/>
    <n v="151.74713400000002"/>
    <n v="0.1"/>
    <s v="LATIF"/>
    <n v="72.347644868176644"/>
    <n v="0.36173822434088321"/>
    <s v="DEJAR"/>
    <s v="DEJAR"/>
    <x v="0"/>
  </r>
  <r>
    <x v="30"/>
    <n v="10"/>
    <s v="Pino"/>
    <n v="35.299999999999997"/>
    <n v="16"/>
    <n v="978.67908599999976"/>
    <n v="0.1"/>
    <s v="CONIF"/>
    <n v="640.52773350485745"/>
    <n v="3.2026386675242873"/>
    <s v="DEJAR"/>
    <s v="DEJAR"/>
    <x v="0"/>
  </r>
  <r>
    <x v="30"/>
    <n v="11"/>
    <s v="Pino"/>
    <n v="25.6"/>
    <n v="16"/>
    <n v="514.71974400000011"/>
    <n v="0.1"/>
    <s v="CONIF"/>
    <n v="303.21542879511406"/>
    <n v="1.51607714397557"/>
    <s v="DEJAR"/>
    <s v="DEJAR"/>
    <x v="0"/>
  </r>
  <r>
    <x v="30"/>
    <n v="12"/>
    <s v="Aliso"/>
    <n v="11.4"/>
    <n v="4"/>
    <n v="102.07058400000001"/>
    <n v="0.1"/>
    <s v="LATIF"/>
    <n v="45.100408314237328"/>
    <n v="0.22550204157118661"/>
    <s v="DEJAR"/>
    <s v="DEPURAR"/>
    <x v="1"/>
  </r>
  <r>
    <x v="30"/>
    <n v="13"/>
    <s v="Pino"/>
    <n v="28.7"/>
    <n v="22"/>
    <n v="646.92612599999995"/>
    <n v="0.1"/>
    <s v="CONIF"/>
    <n v="395.63967951259599"/>
    <n v="1.9781983975629798"/>
    <s v="DEJAR"/>
    <s v="DEJAR"/>
    <x v="0"/>
  </r>
  <r>
    <x v="30"/>
    <n v="14"/>
    <s v="Roble"/>
    <n v="10.3"/>
    <n v="3"/>
    <n v="83.323086000000018"/>
    <n v="0.1"/>
    <s v="LATIF"/>
    <n v="35.411542524253072"/>
    <n v="0.17705771262126532"/>
    <s v="DEJAR"/>
    <s v="DEPURAR"/>
    <x v="1"/>
  </r>
  <r>
    <x v="30"/>
    <n v="15"/>
    <s v="Pino"/>
    <n v="20.5"/>
    <n v="9"/>
    <n v="330.06434999999999"/>
    <n v="0.1"/>
    <s v="CONIF"/>
    <n v="180.78665962471501"/>
    <n v="0.90393329812357504"/>
    <s v="DEJAR"/>
    <s v="DEJAR"/>
    <x v="0"/>
  </r>
  <r>
    <x v="30"/>
    <n v="16"/>
    <s v="Roble"/>
    <n v="11.7"/>
    <n v="5"/>
    <n v="107.51340599999999"/>
    <n v="0.1"/>
    <s v="LATIF"/>
    <n v="47.980953572819153"/>
    <n v="0.23990476786409576"/>
    <s v="DEJAR"/>
    <s v="DEJAR"/>
    <x v="0"/>
  </r>
  <r>
    <x v="30"/>
    <n v="17"/>
    <s v="Pino"/>
    <n v="25.6"/>
    <n v="9"/>
    <n v="514.71974400000011"/>
    <n v="0.1"/>
    <s v="CONIF"/>
    <n v="303.21542879511406"/>
    <n v="1.51607714397557"/>
    <s v="DEJAR"/>
    <s v="DEJAR"/>
    <x v="0"/>
  </r>
  <r>
    <x v="30"/>
    <n v="18"/>
    <s v="Roble"/>
    <n v="10"/>
    <n v="5"/>
    <n v="78.539999999999992"/>
    <n v="0.1"/>
    <s v="LATIF"/>
    <n v="33.002526735248487"/>
    <n v="0.16501263367624242"/>
    <s v="DEJAR"/>
    <s v="DEJAR"/>
    <x v="0"/>
  </r>
  <r>
    <x v="30"/>
    <n v="19"/>
    <s v="Pino"/>
    <n v="25.2"/>
    <n v="9"/>
    <n v="498.76041599999996"/>
    <n v="0.1"/>
    <s v="CONIF"/>
    <n v="292.30185940526428"/>
    <n v="1.4615092970263213"/>
    <s v="DEJAR"/>
    <s v="DEJAR"/>
    <x v="0"/>
  </r>
  <r>
    <x v="30"/>
    <n v="20"/>
    <s v="Pino"/>
    <n v="29"/>
    <n v="15"/>
    <n v="660.52139999999997"/>
    <n v="0.1"/>
    <s v="CONIF"/>
    <n v="405.3327536426039"/>
    <n v="2.0266637682130195"/>
    <s v="DEJAR"/>
    <s v="DEJAR"/>
    <x v="0"/>
  </r>
  <r>
    <x v="30"/>
    <n v="21"/>
    <s v="Pino"/>
    <n v="27.5"/>
    <n v="17"/>
    <n v="593.95875000000001"/>
    <n v="0.1"/>
    <s v="CONIF"/>
    <n v="358.19867476223197"/>
    <n v="1.7909933738111599"/>
    <s v="DEJAR"/>
    <s v="DEJAR"/>
    <x v="0"/>
  </r>
  <r>
    <x v="30"/>
    <n v="22"/>
    <s v="Pino"/>
    <n v="34.700000000000003"/>
    <n v="28"/>
    <n v="945.69228600000008"/>
    <n v="0.1"/>
    <s v="CONIF"/>
    <n v="615.47174753877323"/>
    <n v="3.0773587376938658"/>
    <s v="DEJAR"/>
    <s v="DEJAR"/>
    <x v="0"/>
  </r>
  <r>
    <x v="30"/>
    <n v="23"/>
    <s v="Pino"/>
    <n v="33.799999999999997"/>
    <n v="15"/>
    <n v="897.27237599999989"/>
    <n v="0.1"/>
    <s v="CONIF"/>
    <n v="578.95297710539774"/>
    <n v="2.8947648855269885"/>
    <s v="DEJAR"/>
    <s v="DEJAR"/>
    <x v="0"/>
  </r>
  <r>
    <x v="30"/>
    <n v="24"/>
    <s v="Pino"/>
    <n v="16.2"/>
    <n v="13"/>
    <n v="206.12037599999999"/>
    <n v="0.1"/>
    <s v="CONIF"/>
    <n v="104.51801468449662"/>
    <n v="0.52259007342248309"/>
    <s v="DEJAR"/>
    <s v="DEJAR"/>
    <x v="0"/>
  </r>
  <r>
    <x v="30"/>
    <n v="25"/>
    <s v="Pino"/>
    <n v="19.3"/>
    <n v="15"/>
    <n v="292.55364600000001"/>
    <n v="0.1"/>
    <s v="CONIF"/>
    <n v="157.10508355131083"/>
    <n v="0.78552541775655416"/>
    <s v="DEJAR"/>
    <s v="DEJAR"/>
    <x v="0"/>
  </r>
  <r>
    <x v="30"/>
    <n v="26"/>
    <s v="Pino"/>
    <n v="30.3"/>
    <n v="20"/>
    <n v="721.06788600000004"/>
    <n v="0.1"/>
    <s v="CONIF"/>
    <n v="448.89083973254964"/>
    <n v="2.2444541986627478"/>
    <s v="DEJAR"/>
    <s v="DEJAR"/>
    <x v="0"/>
  </r>
  <r>
    <x v="30"/>
    <n v="27"/>
    <s v="Pino"/>
    <n v="39.5"/>
    <n v="17"/>
    <n v="1225.4203499999999"/>
    <n v="0.1"/>
    <s v="CONIF"/>
    <n v="832.10644716957381"/>
    <n v="4.1605322358478691"/>
    <s v="DEJAR"/>
    <s v="DEJAR"/>
    <x v="0"/>
  </r>
  <r>
    <x v="30"/>
    <n v="28"/>
    <s v="Pino"/>
    <n v="29.9"/>
    <n v="16"/>
    <n v="702.15545399999985"/>
    <n v="0.1"/>
    <s v="CONIF"/>
    <n v="435.21805932853579"/>
    <n v="2.1760902966426787"/>
    <s v="DEJAR"/>
    <s v="DEJAR"/>
    <x v="0"/>
  </r>
  <r>
    <x v="30"/>
    <n v="29"/>
    <s v="Roble"/>
    <n v="21.4"/>
    <n v="8"/>
    <n v="359.68178399999994"/>
    <n v="0.1"/>
    <s v="LATIF"/>
    <n v="202.34464923024288"/>
    <n v="1.0117232461512142"/>
    <s v="DEJAR"/>
    <s v="DEJAR"/>
    <x v="0"/>
  </r>
  <r>
    <x v="30"/>
    <n v="30"/>
    <s v="Pino"/>
    <n v="30.1"/>
    <n v="28"/>
    <n v="711.58025400000008"/>
    <n v="0.1"/>
    <s v="CONIF"/>
    <n v="442.0242959468863"/>
    <n v="2.2101214797344313"/>
    <s v="DEJAR"/>
    <s v="DEJAR"/>
    <x v="0"/>
  </r>
  <r>
    <x v="30"/>
    <n v="31"/>
    <s v="Roble"/>
    <n v="11.2"/>
    <n v="5"/>
    <n v="98.520575999999991"/>
    <n v="0.1"/>
    <s v="LATIF"/>
    <n v="43.237327341027445"/>
    <n v="0.21618663670513724"/>
    <s v="DEJAR"/>
    <s v="DEJAR"/>
    <x v="0"/>
  </r>
  <r>
    <x v="30"/>
    <n v="32"/>
    <s v="Roble"/>
    <n v="23.7"/>
    <n v="9"/>
    <n v="441.15132599999993"/>
    <n v="0.1"/>
    <s v="LATIF"/>
    <n v="258.08550977924654"/>
    <n v="1.2904275488962327"/>
    <s v="DEJAR"/>
    <s v="DEJAR"/>
    <x v="0"/>
  </r>
  <r>
    <x v="30"/>
    <n v="33"/>
    <s v="Aliso"/>
    <n v="17"/>
    <n v="8"/>
    <n v="226.98060000000001"/>
    <n v="0.1"/>
    <s v="LATIF"/>
    <n v="116.90268878718483"/>
    <n v="0.58451344393592408"/>
    <s v="DEJAR"/>
    <s v="DEJAR"/>
    <x v="0"/>
  </r>
  <r>
    <x v="31"/>
    <n v="1"/>
    <s v="Roble"/>
    <n v="15.2"/>
    <n v="6"/>
    <n v="181.45881599999998"/>
    <n v="0.1"/>
    <s v="LATIF"/>
    <n v="89.530951875655134"/>
    <n v="0.44765475937827565"/>
    <s v="DEJAR"/>
    <s v="DEJAR"/>
    <x v="0"/>
  </r>
  <r>
    <x v="31"/>
    <n v="2"/>
    <s v="Roble"/>
    <n v="11"/>
    <n v="4"/>
    <n v="95.0334"/>
    <n v="0.1"/>
    <s v="LATIF"/>
    <n v="41.419711592222448"/>
    <n v="0.20709855796111223"/>
    <s v="DEJAR"/>
    <s v="DEPURAR"/>
    <x v="1"/>
  </r>
  <r>
    <x v="31"/>
    <n v="3"/>
    <s v="Pino"/>
    <n v="13.4"/>
    <n v="8"/>
    <n v="141.02642399999999"/>
    <n v="0.1"/>
    <s v="CONIF"/>
    <n v="67.200087128968363"/>
    <n v="0.33600043564484183"/>
    <s v="DEJAR"/>
    <s v="DEJAR"/>
    <x v="0"/>
  </r>
  <r>
    <x v="31"/>
    <n v="4"/>
    <s v="Pino"/>
    <n v="28.7"/>
    <n v="15"/>
    <n v="646.92612599999995"/>
    <n v="0.1"/>
    <s v="CONIF"/>
    <n v="395.63967951259599"/>
    <n v="1.9781983975629798"/>
    <s v="DEJAR"/>
    <s v="DEJAR"/>
    <x v="0"/>
  </r>
  <r>
    <x v="31"/>
    <n v="5"/>
    <s v="Pino"/>
    <n v="17.8"/>
    <n v="25"/>
    <n v="248.84613600000003"/>
    <n v="0.1"/>
    <s v="CONIF"/>
    <n v="130.13773311987885"/>
    <n v="0.65068866559939409"/>
    <s v="DEJAR"/>
    <s v="DEJAR"/>
    <x v="0"/>
  </r>
  <r>
    <x v="31"/>
    <n v="6"/>
    <s v="Pino"/>
    <n v="15.1"/>
    <n v="8"/>
    <n v="179.07905399999999"/>
    <n v="0.1"/>
    <s v="CONIF"/>
    <n v="88.737977243177667"/>
    <n v="0.44368988621588834"/>
    <s v="DEJAR"/>
    <s v="DEJAR"/>
    <x v="0"/>
  </r>
  <r>
    <x v="31"/>
    <n v="7"/>
    <s v="Roble"/>
    <n v="26.3"/>
    <n v="9"/>
    <n v="543.25332600000002"/>
    <n v="0.1"/>
    <s v="LATIF"/>
    <n v="330.7622348363447"/>
    <n v="1.6538111741817234"/>
    <s v="DEJAR"/>
    <s v="DEJAR"/>
    <x v="0"/>
  </r>
  <r>
    <x v="31"/>
    <n v="8"/>
    <s v="Pino"/>
    <n v="12.5"/>
    <n v="17"/>
    <n v="122.71875"/>
    <n v="0.1"/>
    <s v="CONIF"/>
    <n v="57.159345325416837"/>
    <n v="0.28579672662708416"/>
    <s v="DEJAR"/>
    <s v="DEJAR"/>
    <x v="0"/>
  </r>
  <r>
    <x v="31"/>
    <n v="9"/>
    <s v="Pino"/>
    <n v="17"/>
    <n v="9"/>
    <n v="226.98060000000001"/>
    <n v="0.1"/>
    <s v="CONIF"/>
    <n v="116.92779249889976"/>
    <n v="0.58463896249449876"/>
    <s v="DEJAR"/>
    <s v="DEJAR"/>
    <x v="0"/>
  </r>
  <r>
    <x v="31"/>
    <n v="10"/>
    <s v="Pino"/>
    <n v="12.2"/>
    <n v="7"/>
    <n v="116.89893599999998"/>
    <n v="0.1"/>
    <s v="CONIF"/>
    <n v="54.01697001302"/>
    <n v="0.27008485006509997"/>
    <s v="DEJAR"/>
    <s v="DEJAR"/>
    <x v="0"/>
  </r>
  <r>
    <x v="31"/>
    <n v="11"/>
    <s v="Pino"/>
    <n v="53.9"/>
    <n v="25"/>
    <n v="2281.7519339999999"/>
    <n v="0.1"/>
    <s v="CONIF"/>
    <n v="1715.5006884382933"/>
    <n v="8.5775034421914658"/>
    <s v="DEJAR"/>
    <s v="DEJAR"/>
    <x v="0"/>
  </r>
  <r>
    <x v="31"/>
    <n v="12"/>
    <s v="Pino"/>
    <n v="41.7"/>
    <n v="27"/>
    <n v="1365.7242060000003"/>
    <n v="0.1"/>
    <s v="CONIF"/>
    <n v="943.99373119512063"/>
    <n v="4.7199686559756033"/>
    <s v="DEJAR"/>
    <s v="DEJAR"/>
    <x v="0"/>
  </r>
  <r>
    <x v="31"/>
    <n v="13"/>
    <s v="Roble"/>
    <n v="15"/>
    <n v="12"/>
    <n v="176.715"/>
    <n v="0.1"/>
    <s v="LATIF"/>
    <n v="86.748598761993364"/>
    <n v="0.43374299380996684"/>
    <s v="DEJAR"/>
    <s v="DEJAR"/>
    <x v="0"/>
  </r>
  <r>
    <x v="31"/>
    <n v="14"/>
    <s v="Roble"/>
    <n v="12.8"/>
    <n v="10"/>
    <n v="128.67993600000003"/>
    <n v="0.1"/>
    <s v="LATIF"/>
    <n v="59.440605709239286"/>
    <n v="0.2972030285461964"/>
    <s v="DEJAR"/>
    <s v="DEJAR"/>
    <x v="0"/>
  </r>
  <r>
    <x v="31"/>
    <n v="15"/>
    <s v="Aliso"/>
    <n v="15"/>
    <n v="5"/>
    <n v="176.715"/>
    <n v="0.1"/>
    <s v="LATIF"/>
    <n v="86.748598761993364"/>
    <n v="0.43374299380996684"/>
    <s v="DEJAR"/>
    <s v="DEJAR"/>
    <x v="0"/>
  </r>
  <r>
    <x v="31"/>
    <n v="16"/>
    <s v="Roble"/>
    <n v="12.4"/>
    <n v="6"/>
    <n v="120.76310400000001"/>
    <n v="0.1"/>
    <s v="LATIF"/>
    <n v="55.108515511219728"/>
    <n v="0.27554257755609862"/>
    <s v="DEJAR"/>
    <s v="DEJAR"/>
    <x v="0"/>
  </r>
  <r>
    <x v="31"/>
    <n v="17"/>
    <s v="Roble"/>
    <n v="18.5"/>
    <n v="12"/>
    <n v="268.80315000000002"/>
    <n v="0.1"/>
    <s v="LATIF"/>
    <n v="143.00580858322684"/>
    <n v="0.71502904291613412"/>
    <s v="DEJAR"/>
    <s v="DEJAR"/>
    <x v="0"/>
  </r>
  <r>
    <x v="31"/>
    <n v="18"/>
    <s v="Roble"/>
    <n v="18.8"/>
    <n v="11"/>
    <n v="277.59177600000004"/>
    <n v="0.1"/>
    <s v="LATIF"/>
    <n v="148.59533207280828"/>
    <n v="0.74297666036404142"/>
    <s v="DEJAR"/>
    <s v="DEJAR"/>
    <x v="0"/>
  </r>
  <r>
    <x v="31"/>
    <n v="19"/>
    <s v="Roble"/>
    <n v="18.100000000000001"/>
    <n v="12"/>
    <n v="257.30489400000005"/>
    <n v="0.1"/>
    <s v="LATIF"/>
    <n v="135.74587820985087"/>
    <n v="0.67872939104925434"/>
    <s v="DEJAR"/>
    <s v="DEJAR"/>
    <x v="0"/>
  </r>
  <r>
    <x v="31"/>
    <n v="20"/>
    <s v="Pino"/>
    <n v="47.3"/>
    <n v="28"/>
    <n v="1757.1675659999996"/>
    <n v="0.1"/>
    <s v="CONIF"/>
    <n v="1265.7542926109429"/>
    <n v="6.3287714630547143"/>
    <s v="DEJAR"/>
    <s v="DEJAR"/>
    <x v="0"/>
  </r>
  <r>
    <x v="31"/>
    <n v="21"/>
    <s v="Roble"/>
    <n v="15.6"/>
    <n v="4"/>
    <n v="191.13494399999999"/>
    <n v="0.1"/>
    <s v="LATIF"/>
    <n v="95.249258395738735"/>
    <n v="0.47624629197869367"/>
    <s v="DEJAR"/>
    <s v="DEPURAR"/>
    <x v="1"/>
  </r>
  <r>
    <x v="31"/>
    <n v="22"/>
    <s v="Roble"/>
    <n v="24.2"/>
    <n v="11"/>
    <n v="459.961656"/>
    <n v="0.1"/>
    <s v="LATIF"/>
    <n v="271.25325260068394"/>
    <n v="1.3562662630034197"/>
    <s v="DEJAR"/>
    <s v="DEJAR"/>
    <x v="0"/>
  </r>
  <r>
    <x v="31"/>
    <n v="23"/>
    <s v="Roble"/>
    <n v="19"/>
    <n v="9"/>
    <n v="283.52940000000001"/>
    <n v="0.1"/>
    <s v="LATIF"/>
    <n v="152.39095368994771"/>
    <n v="0.76195476844973853"/>
    <s v="DEJAR"/>
    <s v="DEJAR"/>
    <x v="0"/>
  </r>
  <r>
    <x v="31"/>
    <n v="24"/>
    <s v="Roble"/>
    <n v="22.8"/>
    <n v="12"/>
    <n v="408.28233600000004"/>
    <n v="0.1"/>
    <s v="LATIF"/>
    <n v="235.33606027641849"/>
    <n v="1.1766803013820923"/>
    <s v="DEJAR"/>
    <s v="DEJAR"/>
    <x v="0"/>
  </r>
  <r>
    <x v="31"/>
    <n v="25"/>
    <s v="Pino"/>
    <n v="16.100000000000001"/>
    <n v="8"/>
    <n v="203.58353400000001"/>
    <n v="0.1"/>
    <s v="CONIF"/>
    <n v="103.02243378430762"/>
    <n v="0.5151121689215381"/>
    <s v="DEJAR"/>
    <s v="DEJAR"/>
    <x v="0"/>
  </r>
  <r>
    <x v="31"/>
    <n v="26"/>
    <s v="Roble"/>
    <n v="18.7"/>
    <n v="11"/>
    <n v="274.64652599999999"/>
    <n v="0.1"/>
    <s v="LATIF"/>
    <n v="146.7183313800314"/>
    <n v="0.73359165690015693"/>
    <s v="DEJAR"/>
    <s v="DEJAR"/>
    <x v="0"/>
  </r>
  <r>
    <x v="31"/>
    <n v="27"/>
    <s v="Pino"/>
    <n v="16"/>
    <n v="8"/>
    <n v="201.0624"/>
    <n v="0.1"/>
    <s v="CONIF"/>
    <n v="101.53913507623321"/>
    <n v="0.507695675381166"/>
    <s v="DEJAR"/>
    <s v="DEJAR"/>
    <x v="0"/>
  </r>
  <r>
    <x v="31"/>
    <n v="28"/>
    <s v="Roble"/>
    <n v="20.100000000000001"/>
    <n v="14"/>
    <n v="317.30945400000002"/>
    <n v="0.1"/>
    <s v="LATIF"/>
    <n v="174.26815222515748"/>
    <n v="0.8713407611257874"/>
    <s v="DEJAR"/>
    <s v="DEJAR"/>
    <x v="0"/>
  </r>
  <r>
    <x v="31"/>
    <n v="29"/>
    <s v="Pino"/>
    <n v="16"/>
    <n v="9"/>
    <n v="201.0624"/>
    <n v="0.1"/>
    <s v="CONIF"/>
    <n v="101.53913507623321"/>
    <n v="0.507695675381166"/>
    <s v="DEJAR"/>
    <s v="DEJAR"/>
    <x v="0"/>
  </r>
  <r>
    <x v="31"/>
    <n v="30"/>
    <s v="Roble"/>
    <n v="27.3"/>
    <n v="14"/>
    <n v="585.35076600000002"/>
    <n v="0.1"/>
    <s v="LATIF"/>
    <n v="361.53073358110123"/>
    <n v="1.807653667905506"/>
    <s v="DEJAR"/>
    <s v="DEJAR"/>
    <x v="0"/>
  </r>
  <r>
    <x v="31"/>
    <n v="31"/>
    <s v="Roble"/>
    <n v="14.6"/>
    <n v="6"/>
    <n v="167.415864"/>
    <n v="0.1"/>
    <s v="LATIF"/>
    <n v="81.336197825726813"/>
    <n v="0.4066809891286341"/>
    <s v="DEJAR"/>
    <s v="DEJAR"/>
    <x v="0"/>
  </r>
  <r>
    <x v="31"/>
    <n v="32"/>
    <s v="Roble"/>
    <n v="15.7"/>
    <n v="10"/>
    <n v="193.59324599999999"/>
    <n v="0.1"/>
    <s v="LATIF"/>
    <n v="96.711021847370617"/>
    <n v="0.48355510923685302"/>
    <s v="DEJAR"/>
    <s v="DEJAR"/>
    <x v="0"/>
  </r>
  <r>
    <x v="31"/>
    <n v="33"/>
    <s v="Roble"/>
    <n v="15"/>
    <n v="10"/>
    <n v="176.715"/>
    <n v="0.1"/>
    <s v="LATIF"/>
    <n v="86.748598761993364"/>
    <n v="0.43374299380996684"/>
    <s v="DEJAR"/>
    <s v="DEJAR"/>
    <x v="0"/>
  </r>
  <r>
    <x v="31"/>
    <n v="34"/>
    <s v="Pino"/>
    <n v="45.2"/>
    <n v="27"/>
    <n v="1604.6036160000001"/>
    <n v="0.1"/>
    <s v="CONIF"/>
    <n v="1138.7858172378035"/>
    <n v="5.6939290861890175"/>
    <s v="DEJAR"/>
    <s v="DEJAR"/>
    <x v="0"/>
  </r>
  <r>
    <x v="31"/>
    <n v="35"/>
    <s v="Roble"/>
    <n v="12.9"/>
    <n v="4"/>
    <n v="130.69841399999999"/>
    <n v="0.1"/>
    <s v="LATIF"/>
    <n v="60.553447220925285"/>
    <n v="0.30276723610462641"/>
    <s v="DEJAR"/>
    <s v="DEPURAR"/>
    <x v="1"/>
  </r>
  <r>
    <x v="31"/>
    <n v="36"/>
    <s v="Roble"/>
    <n v="23"/>
    <n v="8"/>
    <n v="415.47660000000002"/>
    <n v="0.1"/>
    <s v="LATIF"/>
    <n v="240.28635306200815"/>
    <n v="1.2014317653100408"/>
    <s v="DEJAR"/>
    <s v="DEJAR"/>
    <x v="0"/>
  </r>
  <r>
    <x v="31"/>
    <n v="37"/>
    <s v="Roble"/>
    <n v="18.5"/>
    <n v="7"/>
    <n v="268.80315000000002"/>
    <n v="0.1"/>
    <s v="LATIF"/>
    <n v="143.00580858322684"/>
    <n v="0.71502904291613412"/>
    <s v="DEJAR"/>
    <s v="DEJAR"/>
    <x v="0"/>
  </r>
  <r>
    <x v="31"/>
    <n v="38"/>
    <s v="Aliso"/>
    <n v="22.1"/>
    <n v="10"/>
    <n v="383.59721400000006"/>
    <n v="0.1"/>
    <s v="LATIF"/>
    <n v="218.47895999283801"/>
    <n v="1.0923947999641899"/>
    <s v="DEJAR"/>
    <s v="DEJAR"/>
    <x v="0"/>
  </r>
  <r>
    <x v="31"/>
    <n v="39"/>
    <s v="Roble"/>
    <n v="16.3"/>
    <n v="7"/>
    <n v="208.67292599999999"/>
    <n v="0.1"/>
    <s v="LATIF"/>
    <n v="105.75440558010409"/>
    <n v="0.52877202790052036"/>
    <s v="DEJAR"/>
    <s v="DEJAR"/>
    <x v="0"/>
  </r>
  <r>
    <x v="31"/>
    <n v="40"/>
    <s v="Roble"/>
    <n v="19.7"/>
    <n v="7"/>
    <n v="304.80588599999999"/>
    <n v="0.1"/>
    <s v="LATIF"/>
    <n v="166.11558741094905"/>
    <n v="0.83057793705474514"/>
    <s v="DEJAR"/>
    <s v="DEJAR"/>
    <x v="0"/>
  </r>
  <r>
    <x v="31"/>
    <n v="41"/>
    <s v="Roble"/>
    <n v="17.899999999999999"/>
    <n v="9"/>
    <n v="251.65001399999997"/>
    <n v="0.1"/>
    <s v="LATIF"/>
    <n v="132.19801052759314"/>
    <n v="0.66099005263796562"/>
    <s v="DEJAR"/>
    <s v="DEJAR"/>
    <x v="0"/>
  </r>
  <r>
    <x v="31"/>
    <n v="42"/>
    <s v="Roble"/>
    <n v="17"/>
    <n v="9"/>
    <n v="226.98060000000001"/>
    <n v="0.1"/>
    <s v="LATIF"/>
    <n v="116.90268878718483"/>
    <n v="0.58451344393592408"/>
    <s v="DEJAR"/>
    <s v="DEJAR"/>
    <x v="0"/>
  </r>
  <r>
    <x v="31"/>
    <n v="43"/>
    <s v="Pino"/>
    <n v="19.3"/>
    <n v="10"/>
    <n v="292.55364600000001"/>
    <n v="0.1"/>
    <s v="CONIF"/>
    <n v="157.10508355131083"/>
    <n v="0.78552541775655416"/>
    <s v="DEJAR"/>
    <s v="DEJAR"/>
    <x v="0"/>
  </r>
  <r>
    <x v="31"/>
    <n v="44"/>
    <s v="Roble"/>
    <n v="17.5"/>
    <n v="5"/>
    <n v="240.52875"/>
    <n v="0.1"/>
    <s v="LATIF"/>
    <n v="125.26530811454663"/>
    <n v="0.62632654057273307"/>
    <s v="DEJAR"/>
    <s v="DEJAR"/>
    <x v="0"/>
  </r>
  <r>
    <x v="31"/>
    <n v="45"/>
    <s v="Pino"/>
    <n v="16.7"/>
    <n v="8"/>
    <n v="219.04020599999998"/>
    <n v="0.1"/>
    <s v="CONIF"/>
    <n v="112.18102146929911"/>
    <n v="0.56090510734649546"/>
    <s v="DEJAR"/>
    <s v="DEJAR"/>
    <x v="0"/>
  </r>
  <r>
    <x v="31"/>
    <n v="46"/>
    <s v="Roble"/>
    <n v="22.2"/>
    <n v="12"/>
    <n v="387.07653599999998"/>
    <n v="0.1"/>
    <s v="LATIF"/>
    <n v="220.84266010365056"/>
    <n v="1.1042133005182526"/>
    <s v="DEJAR"/>
    <s v="DEJAR"/>
    <x v="0"/>
  </r>
  <r>
    <x v="31"/>
    <n v="47"/>
    <s v="Pino"/>
    <n v="14.1"/>
    <n v="7"/>
    <n v="156.145374"/>
    <n v="0.1"/>
    <s v="CONIF"/>
    <n v="75.656108464996848"/>
    <n v="0.3782805423249842"/>
    <s v="DEJAR"/>
    <s v="DEJAR"/>
    <x v="0"/>
  </r>
  <r>
    <x v="31"/>
    <n v="48"/>
    <s v="Roble"/>
    <n v="12.6"/>
    <n v="6"/>
    <n v="124.69010399999999"/>
    <n v="0.1"/>
    <s v="LATIF"/>
    <n v="57.25077756729295"/>
    <n v="0.28625388783646472"/>
    <s v="DEJAR"/>
    <s v="DEJAR"/>
    <x v="0"/>
  </r>
  <r>
    <x v="31"/>
    <n v="49"/>
    <s v="Roble"/>
    <n v="22.8"/>
    <n v="10"/>
    <n v="408.28233600000004"/>
    <n v="0.1"/>
    <s v="LATIF"/>
    <n v="235.33606027641849"/>
    <n v="1.1766803013820923"/>
    <s v="DEJAR"/>
    <s v="DEJAR"/>
    <x v="0"/>
  </r>
  <r>
    <x v="31"/>
    <n v="50"/>
    <s v="Aliso"/>
    <n v="13"/>
    <n v="5"/>
    <n v="132.73259999999999"/>
    <n v="0.1"/>
    <s v="LATIF"/>
    <n v="61.678288096341362"/>
    <n v="0.3083914404817068"/>
    <s v="DEJAR"/>
    <s v="DEJAR"/>
    <x v="0"/>
  </r>
  <r>
    <x v="31"/>
    <n v="51"/>
    <s v="Roble"/>
    <n v="25"/>
    <n v="9"/>
    <n v="490.875"/>
    <n v="0.1"/>
    <s v="LATIF"/>
    <n v="293.11711779854511"/>
    <n v="1.4655855889927254"/>
    <s v="DEJAR"/>
    <s v="DEJAR"/>
    <x v="0"/>
  </r>
  <r>
    <x v="31"/>
    <n v="52"/>
    <s v="Roble"/>
    <n v="28.1"/>
    <n v="15"/>
    <n v="620.15969400000006"/>
    <n v="0.1"/>
    <s v="LATIF"/>
    <n v="387.29616096533618"/>
    <n v="1.9364808048266808"/>
    <s v="DEJAR"/>
    <s v="DEJAR"/>
    <x v="0"/>
  </r>
  <r>
    <x v="31"/>
    <n v="53"/>
    <s v="Roble"/>
    <n v="28.2"/>
    <n v="14"/>
    <n v="624.58149600000002"/>
    <n v="0.1"/>
    <s v="LATIF"/>
    <n v="390.58939163350556"/>
    <n v="1.9529469581675276"/>
    <s v="DEJAR"/>
    <s v="DEJAR"/>
    <x v="0"/>
  </r>
  <r>
    <x v="31"/>
    <n v="54"/>
    <s v="Pino"/>
    <n v="40.299999999999997"/>
    <n v="24"/>
    <n v="1275.5602859999997"/>
    <n v="0.1"/>
    <s v="CONIF"/>
    <n v="871.86222378767116"/>
    <n v="4.359311118938356"/>
    <s v="DEJAR"/>
    <s v="DEJAR"/>
    <x v="0"/>
  </r>
  <r>
    <x v="31"/>
    <n v="55"/>
    <s v="Pino"/>
    <n v="37.5"/>
    <n v="20"/>
    <n v="1104.46875"/>
    <n v="0.1"/>
    <s v="CONIF"/>
    <n v="737.31617818124994"/>
    <n v="3.6865808909062494"/>
    <s v="DEJAR"/>
    <s v="DEJAR"/>
    <x v="0"/>
  </r>
  <r>
    <x v="31"/>
    <n v="56"/>
    <s v="Roble"/>
    <n v="32.1"/>
    <n v="15"/>
    <n v="809.28401400000007"/>
    <n v="0.1"/>
    <s v="LATIF"/>
    <n v="531.87184510218026"/>
    <n v="2.6593592255109009"/>
    <s v="DEJAR"/>
    <s v="DEJAR"/>
    <x v="0"/>
  </r>
  <r>
    <x v="31"/>
    <n v="57"/>
    <s v="Aliso"/>
    <n v="14"/>
    <n v="8"/>
    <n v="153.9384"/>
    <n v="0.1"/>
    <s v="LATIF"/>
    <n v="73.59440964790268"/>
    <n v="0.36797204823951335"/>
    <s v="DEJAR"/>
    <s v="DEJAR"/>
    <x v="0"/>
  </r>
  <r>
    <x v="31"/>
    <n v="58"/>
    <s v="Aliso"/>
    <n v="16"/>
    <n v="8"/>
    <n v="201.0624"/>
    <n v="0.1"/>
    <s v="LATIF"/>
    <n v="101.17406776284028"/>
    <n v="0.5058703388142014"/>
    <s v="DEJAR"/>
    <s v="DEJAR"/>
    <x v="0"/>
  </r>
  <r>
    <x v="31"/>
    <n v="59"/>
    <s v="Roble"/>
    <n v="25.2"/>
    <n v="15"/>
    <n v="498.76041599999996"/>
    <n v="0.1"/>
    <s v="LATIF"/>
    <n v="298.73726079315924"/>
    <n v="1.4936863039657959"/>
    <s v="DEJAR"/>
    <s v="DEJAR"/>
    <x v="0"/>
  </r>
  <r>
    <x v="31"/>
    <n v="60"/>
    <s v="Pino"/>
    <n v="44.7"/>
    <n v="22"/>
    <n v="1569.299886"/>
    <n v="0.1"/>
    <s v="CONIF"/>
    <n v="1109.6791509218456"/>
    <n v="5.5483957546092277"/>
    <s v="DEJAR"/>
    <s v="DEJAR"/>
    <x v="0"/>
  </r>
  <r>
    <x v="31"/>
    <n v="61"/>
    <s v="Roble"/>
    <n v="28.1"/>
    <n v="8"/>
    <n v="620.15969400000006"/>
    <n v="0.1"/>
    <s v="LATIF"/>
    <n v="387.29616096533618"/>
    <n v="1.9364808048266808"/>
    <s v="DEJAR"/>
    <s v="DEJAR"/>
    <x v="0"/>
  </r>
  <r>
    <x v="31"/>
    <n v="62"/>
    <s v="Roble"/>
    <n v="14.2"/>
    <n v="6"/>
    <n v="158.368056"/>
    <n v="0.1"/>
    <s v="LATIF"/>
    <n v="76.125118777836249"/>
    <n v="0.38062559388918121"/>
    <s v="DEJAR"/>
    <s v="DEJAR"/>
    <x v="0"/>
  </r>
  <r>
    <x v="31"/>
    <n v="63"/>
    <s v="Pino"/>
    <n v="44.7"/>
    <n v="25"/>
    <n v="1569.299886"/>
    <n v="0.1"/>
    <s v="CONIF"/>
    <n v="1109.6791509218456"/>
    <n v="5.5483957546092277"/>
    <s v="DEJAR"/>
    <s v="DEJAR"/>
    <x v="0"/>
  </r>
  <r>
    <x v="31"/>
    <n v="64"/>
    <s v="Pino"/>
    <n v="47"/>
    <n v="28"/>
    <n v="1734.9485999999999"/>
    <n v="0.1"/>
    <s v="CONIF"/>
    <n v="1247.146526062053"/>
    <n v="6.235732630310264"/>
    <s v="DEJAR"/>
    <s v="DEJAR"/>
    <x v="0"/>
  </r>
  <r>
    <x v="32"/>
    <n v="1"/>
    <s v="Pino"/>
    <n v="15"/>
    <n v="20"/>
    <n v="176.715"/>
    <n v="0.1"/>
    <s v="CONIF"/>
    <n v="87.376105084816146"/>
    <n v="0.43688052542408073"/>
    <s v="DEJAR"/>
    <s v="DEJAR"/>
    <x v="0"/>
  </r>
  <r>
    <x v="32"/>
    <n v="2"/>
    <s v="Roble"/>
    <n v="22.4"/>
    <n v="11"/>
    <n v="394.08230399999997"/>
    <n v="0.1"/>
    <s v="LATIF"/>
    <n v="225.61441578140051"/>
    <n v="1.1280720789070025"/>
    <s v="DEJAR"/>
    <s v="DEJAR"/>
    <x v="0"/>
  </r>
  <r>
    <x v="32"/>
    <n v="3"/>
    <s v="Roble"/>
    <n v="12.1"/>
    <n v="8"/>
    <n v="114.990414"/>
    <n v="0.1"/>
    <s v="LATIF"/>
    <n v="51.983671497205123"/>
    <n v="0.2599183574860256"/>
    <s v="DEJAR"/>
    <s v="DEJAR"/>
    <x v="0"/>
  </r>
  <r>
    <x v="32"/>
    <n v="4"/>
    <s v="Aliso"/>
    <n v="22.5"/>
    <n v="8"/>
    <n v="397.60874999999999"/>
    <n v="0.1"/>
    <s v="LATIF"/>
    <n v="228.02252226135974"/>
    <n v="1.1401126113067988"/>
    <s v="DEJAR"/>
    <s v="DEJAR"/>
    <x v="0"/>
  </r>
  <r>
    <x v="32"/>
    <n v="5"/>
    <s v="Aliso"/>
    <n v="36.5"/>
    <n v="12"/>
    <n v="1046.34915"/>
    <n v="0.1"/>
    <s v="LATIF"/>
    <n v="722.40019894918726"/>
    <n v="3.6120009947459364"/>
    <s v="DEJAR"/>
    <s v="DEJAR"/>
    <x v="0"/>
  </r>
  <r>
    <x v="32"/>
    <n v="6"/>
    <s v="Aliso"/>
    <n v="16.8"/>
    <n v="10"/>
    <n v="221.67129600000001"/>
    <n v="0.1"/>
    <s v="LATIF"/>
    <n v="113.65122407557132"/>
    <n v="0.56825612037785656"/>
    <s v="DEJAR"/>
    <s v="DEJAR"/>
    <x v="0"/>
  </r>
  <r>
    <x v="32"/>
    <n v="7"/>
    <s v="Pino"/>
    <n v="15.1"/>
    <n v="11"/>
    <n v="179.07905399999999"/>
    <n v="0.1"/>
    <s v="CONIF"/>
    <n v="88.737977243177667"/>
    <n v="0.44368988621588834"/>
    <s v="DEJAR"/>
    <s v="DEJAR"/>
    <x v="0"/>
  </r>
  <r>
    <x v="32"/>
    <n v="8"/>
    <s v="Pino"/>
    <n v="26.8"/>
    <n v="13"/>
    <n v="564.10569599999997"/>
    <n v="0.1"/>
    <s v="CONIF"/>
    <n v="337.33336243492727"/>
    <n v="1.6866668121746364"/>
    <s v="DEJAR"/>
    <s v="DEJAR"/>
    <x v="0"/>
  </r>
  <r>
    <x v="32"/>
    <n v="9"/>
    <s v="Pino"/>
    <n v="39.6"/>
    <n v="15"/>
    <n v="1231.6328640000002"/>
    <n v="0.1"/>
    <s v="CONIF"/>
    <n v="837.01809306163432"/>
    <n v="4.1850904653081713"/>
    <s v="DEJAR"/>
    <s v="DEJAR"/>
    <x v="0"/>
  </r>
  <r>
    <x v="32"/>
    <n v="10"/>
    <s v="Pino"/>
    <n v="41"/>
    <n v="17"/>
    <n v="1320.2574"/>
    <n v="0.1"/>
    <s v="CONIF"/>
    <n v="907.5192366572752"/>
    <n v="4.537596183286376"/>
    <s v="DEJAR"/>
    <s v="DEJAR"/>
    <x v="0"/>
  </r>
  <r>
    <x v="32"/>
    <n v="11"/>
    <s v="Pino"/>
    <n v="26.1"/>
    <n v="15"/>
    <n v="535.022334"/>
    <n v="0.1"/>
    <s v="CONIF"/>
    <n v="317.17922511837349"/>
    <n v="1.5858961255918673"/>
    <s v="DEJAR"/>
    <s v="DEJAR"/>
    <x v="0"/>
  </r>
  <r>
    <x v="32"/>
    <n v="12"/>
    <s v="Pino"/>
    <n v="32"/>
    <n v="15"/>
    <n v="804.24959999999999"/>
    <n v="0.1"/>
    <s v="CONIF"/>
    <n v="509.70972386186907"/>
    <n v="2.5485486193093454"/>
    <s v="DEJAR"/>
    <s v="DEJAR"/>
    <x v="0"/>
  </r>
  <r>
    <x v="32"/>
    <n v="13"/>
    <s v="Roble"/>
    <n v="34.6"/>
    <n v="16"/>
    <n v="940.2494640000001"/>
    <n v="0.1"/>
    <s v="LATIF"/>
    <n v="635.97561474139445"/>
    <n v="3.1798780737069721"/>
    <s v="DEJAR"/>
    <s v="DEJAR"/>
    <x v="0"/>
  </r>
  <r>
    <x v="32"/>
    <n v="14"/>
    <s v="Roble"/>
    <n v="15.2"/>
    <n v="20"/>
    <n v="181.45881599999998"/>
    <n v="0.1"/>
    <s v="LATIF"/>
    <n v="89.530951875655134"/>
    <n v="0.44765475937827565"/>
    <s v="DEJAR"/>
    <s v="DEJAR"/>
    <x v="0"/>
  </r>
  <r>
    <x v="32"/>
    <n v="15"/>
    <s v="Roble"/>
    <n v="32.700000000000003"/>
    <n v="16"/>
    <n v="839.82036600000015"/>
    <n v="0.1"/>
    <s v="LATIF"/>
    <n v="555.87469669806217"/>
    <n v="2.779373483490311"/>
    <s v="DEJAR"/>
    <s v="DEJAR"/>
    <x v="0"/>
  </r>
  <r>
    <x v="32"/>
    <n v="16"/>
    <s v="Pino"/>
    <n v="26.8"/>
    <n v="14"/>
    <n v="564.10569599999997"/>
    <n v="0.1"/>
    <s v="CONIF"/>
    <n v="337.33336243492727"/>
    <n v="1.6866668121746364"/>
    <s v="DEJAR"/>
    <s v="DEJAR"/>
    <x v="0"/>
  </r>
  <r>
    <x v="32"/>
    <n v="17"/>
    <s v="Pino"/>
    <n v="25.4"/>
    <n v="12"/>
    <n v="506.70866399999994"/>
    <n v="0.1"/>
    <s v="CONIF"/>
    <n v="297.73012203395768"/>
    <n v="1.4886506101697885"/>
    <s v="DEJAR"/>
    <s v="DEJAR"/>
    <x v="0"/>
  </r>
  <r>
    <x v="32"/>
    <n v="18"/>
    <s v="Roble"/>
    <n v="23.1"/>
    <n v="12"/>
    <n v="419.09729399999998"/>
    <n v="0.1"/>
    <s v="LATIF"/>
    <n v="242.78395491884723"/>
    <n v="1.2139197745942361"/>
    <s v="DEJAR"/>
    <s v="DEJAR"/>
    <x v="0"/>
  </r>
  <r>
    <x v="32"/>
    <n v="19"/>
    <s v="Aliso"/>
    <n v="17.8"/>
    <n v="14"/>
    <n v="248.84613600000003"/>
    <n v="0.1"/>
    <s v="LATIF"/>
    <n v="130.44449964469851"/>
    <n v="0.65222249822349254"/>
    <s v="DEJAR"/>
    <s v="DEJAR"/>
    <x v="0"/>
  </r>
  <r>
    <x v="32"/>
    <n v="20"/>
    <s v="Pino"/>
    <n v="15.3"/>
    <n v="14"/>
    <n v="183.85428600000003"/>
    <n v="0.1"/>
    <s v="CONIF"/>
    <n v="91.497828108665402"/>
    <n v="0.45748914054332696"/>
    <s v="DEJAR"/>
    <s v="DEJAR"/>
    <x v="0"/>
  </r>
  <r>
    <x v="32"/>
    <n v="21"/>
    <s v="Pino"/>
    <n v="29.1"/>
    <n v="14"/>
    <n v="665.08457400000009"/>
    <n v="0.1"/>
    <s v="CONIF"/>
    <n v="408.5935439046329"/>
    <n v="2.0429677195231641"/>
    <s v="DEJAR"/>
    <s v="DEJAR"/>
    <x v="0"/>
  </r>
  <r>
    <x v="32"/>
    <n v="22"/>
    <s v="Roble"/>
    <n v="39.4"/>
    <n v="16"/>
    <n v="1219.2235439999999"/>
    <n v="0.1"/>
    <s v="LATIF"/>
    <n v="866.79897927786317"/>
    <n v="4.3339948963893153"/>
    <s v="DEJAR"/>
    <s v="DEJAR"/>
    <x v="0"/>
  </r>
  <r>
    <x v="32"/>
    <n v="23"/>
    <s v="Aliso"/>
    <n v="21.5"/>
    <n v="15"/>
    <n v="363.05115000000001"/>
    <n v="0.1"/>
    <s v="LATIF"/>
    <n v="204.60563254585173"/>
    <n v="1.0230281627292586"/>
    <s v="DEJAR"/>
    <s v="DEJAR"/>
    <x v="0"/>
  </r>
  <r>
    <x v="32"/>
    <n v="24"/>
    <s v="Roble"/>
    <n v="31"/>
    <n v="15"/>
    <n v="754.76940000000002"/>
    <n v="0.1"/>
    <s v="LATIF"/>
    <n v="489.45492453923617"/>
    <n v="2.4472746226961806"/>
    <s v="DEJAR"/>
    <s v="DEJAR"/>
    <x v="0"/>
  </r>
  <r>
    <x v="32"/>
    <n v="25"/>
    <s v="Pino"/>
    <n v="36.799999999999997"/>
    <n v="18"/>
    <n v="1063.6200959999999"/>
    <n v="0.1"/>
    <s v="CONIF"/>
    <n v="705.67647540647033"/>
    <n v="3.5283823770323517"/>
    <s v="DEJAR"/>
    <s v="DEJAR"/>
    <x v="0"/>
  </r>
  <r>
    <x v="32"/>
    <n v="26"/>
    <s v="Pino"/>
    <n v="34"/>
    <n v="15"/>
    <n v="907.92240000000004"/>
    <n v="0.1"/>
    <s v="CONIF"/>
    <n v="586.95824798631986"/>
    <n v="2.9347912399315992"/>
    <s v="DEJAR"/>
    <s v="DEJAR"/>
    <x v="0"/>
  </r>
  <r>
    <x v="32"/>
    <n v="27"/>
    <s v="Pino"/>
    <n v="30.9"/>
    <n v="14"/>
    <n v="749.9077739999999"/>
    <n v="0.1"/>
    <s v="CONIF"/>
    <n v="469.85362117691642"/>
    <n v="2.3492681058845819"/>
    <s v="DEJAR"/>
    <s v="DEJAR"/>
    <x v="0"/>
  </r>
  <r>
    <x v="33"/>
    <n v="1"/>
    <s v="Roble"/>
    <n v="33.4"/>
    <n v="26"/>
    <n v="876.16082399999993"/>
    <n v="0.1"/>
    <s v="LATIF"/>
    <n v="584.65831778656059"/>
    <n v="2.9232915889328028"/>
    <s v="DEJAR"/>
    <s v="DEJAR"/>
    <x v="0"/>
  </r>
  <r>
    <x v="33"/>
    <n v="2"/>
    <s v="Roble"/>
    <n v="30.8"/>
    <n v="14"/>
    <n v="745.06185600000003"/>
    <n v="0.1"/>
    <s v="LATIF"/>
    <n v="481.96190226416871"/>
    <n v="2.4098095113208435"/>
    <s v="DEJAR"/>
    <s v="DEJAR"/>
    <x v="0"/>
  </r>
  <r>
    <x v="33"/>
    <n v="3"/>
    <s v="Roble"/>
    <n v="39.799999999999997"/>
    <n v="26"/>
    <n v="1244.1050159999998"/>
    <n v="0.1"/>
    <s v="LATIF"/>
    <n v="887.92133768572501"/>
    <n v="4.4396066884286247"/>
    <s v="DEJAR"/>
    <s v="DEJAR"/>
    <x v="0"/>
  </r>
  <r>
    <x v="33"/>
    <n v="4"/>
    <s v="Roble"/>
    <n v="14.6"/>
    <n v="20"/>
    <n v="167.415864"/>
    <n v="0.1"/>
    <s v="LATIF"/>
    <n v="81.336197825726813"/>
    <n v="0.4066809891286341"/>
    <s v="DEJAR"/>
    <s v="DEJAR"/>
    <x v="0"/>
  </r>
  <r>
    <x v="33"/>
    <n v="5"/>
    <s v="Roble"/>
    <n v="12.1"/>
    <n v="20"/>
    <n v="114.990414"/>
    <n v="0.1"/>
    <s v="LATIF"/>
    <n v="51.983671497205123"/>
    <n v="0.2599183574860256"/>
    <s v="DEJAR"/>
    <s v="DEJAR"/>
    <x v="0"/>
  </r>
  <r>
    <x v="33"/>
    <n v="6"/>
    <s v="Pino"/>
    <n v="40.200000000000003"/>
    <n v="18"/>
    <n v="1269.2378160000001"/>
    <n v="0.1"/>
    <s v="CONIF"/>
    <n v="866.83483047776963"/>
    <n v="4.3341741523888482"/>
    <s v="DEJAR"/>
    <s v="DEJAR"/>
    <x v="0"/>
  </r>
  <r>
    <x v="33"/>
    <n v="7"/>
    <s v="Pino"/>
    <n v="30"/>
    <n v="26"/>
    <n v="706.86"/>
    <n v="0.1"/>
    <s v="CONIF"/>
    <n v="438.61364745199307"/>
    <n v="2.1930682372599652"/>
    <s v="DEJAR"/>
    <s v="DEJAR"/>
    <x v="0"/>
  </r>
  <r>
    <x v="33"/>
    <n v="8"/>
    <s v="Roble"/>
    <n v="44.9"/>
    <n v="17"/>
    <n v="1583.3742539999998"/>
    <n v="0.1"/>
    <s v="LATIF"/>
    <n v="1183.5398023354373"/>
    <n v="5.9176990116771861"/>
    <s v="DEJAR"/>
    <s v="DEJAR"/>
    <x v="0"/>
  </r>
  <r>
    <x v="33"/>
    <n v="9"/>
    <s v="Pino"/>
    <n v="32.799999999999997"/>
    <n v="16"/>
    <n v="844.9647359999999"/>
    <n v="0.1"/>
    <s v="CONIF"/>
    <n v="539.86381189271299"/>
    <n v="2.6993190594635652"/>
    <s v="DEJAR"/>
    <s v="DEJAR"/>
    <x v="0"/>
  </r>
  <r>
    <x v="33"/>
    <n v="10"/>
    <s v="Roble"/>
    <n v="34.1"/>
    <n v="16"/>
    <n v="913.27097400000014"/>
    <n v="0.1"/>
    <s v="LATIF"/>
    <n v="614.28877777880609"/>
    <n v="3.0714438888940303"/>
    <s v="DEJAR"/>
    <s v="DEJAR"/>
    <x v="0"/>
  </r>
  <r>
    <x v="33"/>
    <n v="11"/>
    <s v="Roble"/>
    <n v="34.5"/>
    <n v="26"/>
    <n v="934.82235000000003"/>
    <n v="0.1"/>
    <s v="LATIF"/>
    <n v="631.60328895350312"/>
    <n v="3.1580164447675156"/>
    <s v="DEJAR"/>
    <s v="DEJAR"/>
    <x v="0"/>
  </r>
  <r>
    <x v="33"/>
    <n v="12"/>
    <s v="Roble"/>
    <n v="36.799999999999997"/>
    <n v="25"/>
    <n v="1063.6200959999999"/>
    <n v="0.1"/>
    <s v="LATIF"/>
    <n v="736.63292396385543"/>
    <n v="3.6831646198192769"/>
    <s v="DEJAR"/>
    <s v="DEJAR"/>
    <x v="0"/>
  </r>
  <r>
    <x v="33"/>
    <n v="13"/>
    <s v="Roble"/>
    <n v="30.7"/>
    <n v="26"/>
    <n v="740.23164599999996"/>
    <n v="0.1"/>
    <s v="LATIF"/>
    <n v="478.24053208131073"/>
    <n v="2.3912026604065537"/>
    <s v="DEJAR"/>
    <s v="DEJAR"/>
    <x v="0"/>
  </r>
  <r>
    <x v="33"/>
    <n v="14"/>
    <s v="Roble"/>
    <n v="34.6"/>
    <n v="26"/>
    <n v="940.2494640000001"/>
    <n v="0.1"/>
    <s v="LATIF"/>
    <n v="635.97561474139445"/>
    <n v="3.1798780737069721"/>
    <s v="DEJAR"/>
    <s v="DEJAR"/>
    <x v="0"/>
  </r>
  <r>
    <x v="33"/>
    <n v="15"/>
    <s v="Roble"/>
    <n v="18.100000000000001"/>
    <n v="11"/>
    <n v="257.30489400000005"/>
    <n v="0.1"/>
    <s v="LATIF"/>
    <n v="135.74587820985087"/>
    <n v="0.67872939104925434"/>
    <s v="DEJAR"/>
    <s v="DEJAR"/>
    <x v="0"/>
  </r>
  <r>
    <x v="33"/>
    <n v="16"/>
    <s v="Pino"/>
    <n v="24.6"/>
    <n v="15"/>
    <n v="475.29266400000006"/>
    <n v="0.1"/>
    <s v="CONIF"/>
    <n v="276.3578567838818"/>
    <n v="1.381789283919409"/>
    <s v="DEJAR"/>
    <s v="DEJAR"/>
    <x v="0"/>
  </r>
  <r>
    <x v="33"/>
    <n v="17"/>
    <s v="Pino"/>
    <n v="27.1"/>
    <n v="15"/>
    <n v="576.80561400000011"/>
    <n v="0.1"/>
    <s v="CONIF"/>
    <n v="346.18820226686296"/>
    <n v="1.7309410113343149"/>
    <s v="DEJAR"/>
    <s v="DEJAR"/>
    <x v="0"/>
  </r>
  <r>
    <x v="33"/>
    <n v="18"/>
    <s v="Roble"/>
    <n v="24.2"/>
    <n v="15"/>
    <n v="459.961656"/>
    <n v="0.1"/>
    <s v="LATIF"/>
    <n v="271.25325260068394"/>
    <n v="1.3562662630034197"/>
    <s v="DEJAR"/>
    <s v="DEJAR"/>
    <x v="0"/>
  </r>
  <r>
    <x v="33"/>
    <n v="19"/>
    <s v="Roble"/>
    <n v="20.100000000000001"/>
    <n v="12"/>
    <n v="317.30945400000002"/>
    <n v="0.1"/>
    <s v="LATIF"/>
    <n v="174.26815222515748"/>
    <n v="0.8713407611257874"/>
    <s v="DEJAR"/>
    <s v="DEJAR"/>
    <x v="0"/>
  </r>
  <r>
    <x v="33"/>
    <n v="20"/>
    <s v="Roble"/>
    <n v="18.399999999999999"/>
    <n v="14"/>
    <n v="265.90502399999997"/>
    <n v="0.1"/>
    <s v="LATIF"/>
    <n v="141.17022954093119"/>
    <n v="0.70585114770465596"/>
    <s v="DEJAR"/>
    <s v="DEJAR"/>
    <x v="0"/>
  </r>
  <r>
    <x v="33"/>
    <n v="21"/>
    <s v="Pino"/>
    <n v="16.899999999999999"/>
    <n v="15"/>
    <n v="224.31809399999997"/>
    <n v="0.1"/>
    <s v="CONIF"/>
    <n v="115.33306467000706"/>
    <n v="0.57666532335003529"/>
    <s v="DEJAR"/>
    <s v="DEJAR"/>
    <x v="0"/>
  </r>
  <r>
    <x v="33"/>
    <n v="22"/>
    <s v="Roble"/>
    <n v="43.7"/>
    <n v="17"/>
    <n v="1499.8705260000002"/>
    <n v="0.1"/>
    <s v="LATIF"/>
    <n v="1109.5352424240143"/>
    <n v="5.5476762121200718"/>
    <s v="DEJAR"/>
    <s v="DEJAR"/>
    <x v="0"/>
  </r>
  <r>
    <x v="33"/>
    <n v="23"/>
    <s v="Pino"/>
    <n v="37.799999999999997"/>
    <n v="16"/>
    <n v="1122.2109359999997"/>
    <n v="0.1"/>
    <s v="CONIF"/>
    <n v="751.11880697770221"/>
    <n v="3.7555940348885106"/>
    <s v="DEJAR"/>
    <s v="DEJAR"/>
    <x v="0"/>
  </r>
  <r>
    <x v="33"/>
    <n v="24"/>
    <s v="Roble"/>
    <n v="35.4"/>
    <n v="26"/>
    <n v="984.23186399999986"/>
    <n v="0.1"/>
    <s v="LATIF"/>
    <n v="671.58649861553909"/>
    <n v="3.3579324930776955"/>
    <s v="DEJAR"/>
    <s v="DEJAR"/>
    <x v="0"/>
  </r>
  <r>
    <x v="33"/>
    <n v="25"/>
    <s v="Pino"/>
    <n v="14.1"/>
    <n v="10"/>
    <n v="156.145374"/>
    <n v="0.1"/>
    <s v="CONIF"/>
    <n v="75.656108464996848"/>
    <n v="0.3782805423249842"/>
    <s v="DEJAR"/>
    <s v="DEJAR"/>
    <x v="0"/>
  </r>
  <r>
    <x v="33"/>
    <n v="26"/>
    <s v="Roble"/>
    <n v="32.799999999999997"/>
    <n v="10"/>
    <n v="844.9647359999999"/>
    <n v="0.1"/>
    <s v="LATIF"/>
    <n v="559.93505398978846"/>
    <n v="2.7996752699489424"/>
    <s v="DEJAR"/>
    <s v="DEJAR"/>
    <x v="0"/>
  </r>
  <r>
    <x v="33"/>
    <n v="27"/>
    <s v="Roble"/>
    <n v="40.1"/>
    <n v="17"/>
    <n v="1262.9310540000001"/>
    <n v="0.1"/>
    <s v="LATIF"/>
    <n v="903.95713105203185"/>
    <n v="4.5197856552601596"/>
    <s v="DEJAR"/>
    <s v="DEJAR"/>
    <x v="0"/>
  </r>
  <r>
    <x v="33"/>
    <n v="28"/>
    <s v="Roble"/>
    <n v="28.9"/>
    <n v="15"/>
    <n v="655.97393399999987"/>
    <n v="0.1"/>
    <s v="LATIF"/>
    <n v="414.09673735911588"/>
    <n v="2.0704836867955794"/>
    <s v="DEJAR"/>
    <s v="DEJAR"/>
    <x v="0"/>
  </r>
  <r>
    <x v="33"/>
    <n v="29"/>
    <s v="Pino"/>
    <n v="19.8"/>
    <n v="12"/>
    <n v="307.90821600000004"/>
    <n v="0.1"/>
    <s v="CONIF"/>
    <n v="166.74214603696427"/>
    <n v="0.83371073018482134"/>
    <s v="DEJAR"/>
    <s v="DEJAR"/>
    <x v="0"/>
  </r>
  <r>
    <x v="33"/>
    <n v="30"/>
    <s v="Roble"/>
    <n v="16.8"/>
    <n v="14"/>
    <n v="221.67129600000001"/>
    <n v="0.1"/>
    <s v="LATIF"/>
    <n v="113.65122407557132"/>
    <n v="0.56825612037785656"/>
    <s v="DEJAR"/>
    <s v="DEJAR"/>
    <x v="0"/>
  </r>
  <r>
    <x v="33"/>
    <n v="31"/>
    <s v="Pino"/>
    <n v="19.2"/>
    <n v="12"/>
    <n v="289.529856"/>
    <n v="0.1"/>
    <s v="CONIF"/>
    <n v="155.21686062239019"/>
    <n v="0.77608430311195087"/>
    <s v="DEJAR"/>
    <s v="DEJAR"/>
    <x v="0"/>
  </r>
  <r>
    <x v="34"/>
    <n v="1"/>
    <s v="Pino"/>
    <n v="57.2"/>
    <n v="28"/>
    <n v="2569.7031360000001"/>
    <n v="0.1"/>
    <s v="CONIF"/>
    <n v="1969.9759115699817"/>
    <n v="9.8498795578499081"/>
    <s v="DEJAR"/>
    <s v="DEJAR"/>
    <x v="0"/>
  </r>
  <r>
    <x v="34"/>
    <n v="2"/>
    <s v="Roble"/>
    <n v="29.4"/>
    <n v="6"/>
    <n v="678.86834399999987"/>
    <n v="0.1"/>
    <s v="LATIF"/>
    <n v="431.37774618379171"/>
    <n v="2.1568887309189586"/>
    <s v="DEJAR"/>
    <s v="DEJAR"/>
    <x v="0"/>
  </r>
  <r>
    <x v="34"/>
    <n v="3"/>
    <s v="Pino"/>
    <n v="44.7"/>
    <n v="18"/>
    <n v="1569.299886"/>
    <n v="0.1"/>
    <s v="CONIF"/>
    <n v="1109.6791509218456"/>
    <n v="5.5483957546092277"/>
    <s v="DEJAR"/>
    <s v="DEJAR"/>
    <x v="0"/>
  </r>
  <r>
    <x v="34"/>
    <n v="4"/>
    <s v="Pino"/>
    <n v="44"/>
    <n v="20"/>
    <n v="1520.5344"/>
    <n v="0.1"/>
    <s v="CONIF"/>
    <n v="1069.6502848909329"/>
    <n v="5.3482514244546637"/>
    <s v="DEJAR"/>
    <s v="DEJAR"/>
    <x v="0"/>
  </r>
  <r>
    <x v="34"/>
    <n v="5"/>
    <s v="Roble"/>
    <n v="16.8"/>
    <n v="4"/>
    <n v="221.67129600000001"/>
    <n v="0.1"/>
    <s v="LATIF"/>
    <n v="113.65122407557132"/>
    <n v="0.56825612037785656"/>
    <s v="DEJAR"/>
    <s v="DEPURAR"/>
    <x v="1"/>
  </r>
  <r>
    <x v="34"/>
    <n v="6"/>
    <s v="Roble"/>
    <n v="19.3"/>
    <n v="7"/>
    <n v="292.55364600000001"/>
    <n v="0.1"/>
    <s v="LATIF"/>
    <n v="158.18885885496738"/>
    <n v="0.79094429427483692"/>
    <s v="DEJAR"/>
    <s v="DEJAR"/>
    <x v="0"/>
  </r>
  <r>
    <x v="34"/>
    <n v="7"/>
    <s v="Pino"/>
    <n v="39.1"/>
    <n v="20"/>
    <n v="1200.7273740000001"/>
    <n v="0.1"/>
    <s v="CONIF"/>
    <n v="812.62453561115854"/>
    <n v="4.0631226780557927"/>
    <s v="DEJAR"/>
    <s v="DEJAR"/>
    <x v="0"/>
  </r>
  <r>
    <x v="34"/>
    <n v="8"/>
    <s v="Pino"/>
    <n v="13.2"/>
    <n v="6"/>
    <n v="136.84809599999997"/>
    <n v="0.1"/>
    <s v="CONIF"/>
    <n v="64.888588696029927"/>
    <n v="0.32444294348014963"/>
    <s v="DEJAR"/>
    <s v="DEJAR"/>
    <x v="0"/>
  </r>
  <r>
    <x v="34"/>
    <n v="9"/>
    <s v="Pino"/>
    <n v="20.5"/>
    <n v="7"/>
    <n v="330.06434999999999"/>
    <n v="0.1"/>
    <s v="CONIF"/>
    <n v="180.78665962471501"/>
    <n v="0.90393329812357504"/>
    <s v="DEJAR"/>
    <s v="DEJAR"/>
    <x v="0"/>
  </r>
  <r>
    <x v="34"/>
    <n v="10"/>
    <s v="Roble"/>
    <n v="20.6"/>
    <n v="4"/>
    <n v="333.29234400000007"/>
    <n v="0.1"/>
    <s v="LATIF"/>
    <n v="184.77910106498567"/>
    <n v="0.92389550532492826"/>
    <s v="DEJAR"/>
    <s v="DEPURAR"/>
    <x v="1"/>
  </r>
  <r>
    <x v="34"/>
    <n v="11"/>
    <s v="Roble"/>
    <n v="18.7"/>
    <n v="5"/>
    <n v="274.64652599999999"/>
    <n v="0.1"/>
    <s v="LATIF"/>
    <n v="146.7183313800314"/>
    <n v="0.73359165690015693"/>
    <s v="DEJAR"/>
    <s v="DEJAR"/>
    <x v="0"/>
  </r>
  <r>
    <x v="34"/>
    <n v="12"/>
    <s v="Pino"/>
    <n v="15.8"/>
    <n v="8"/>
    <n v="196.06725600000001"/>
    <n v="0.1"/>
    <s v="CONIF"/>
    <n v="98.609283942456486"/>
    <n v="0.49304641971228236"/>
    <s v="DEJAR"/>
    <s v="DEJAR"/>
    <x v="0"/>
  </r>
  <r>
    <x v="34"/>
    <n v="13"/>
    <s v="Roble"/>
    <n v="34.200000000000003"/>
    <n v="9"/>
    <n v="918.63525600000003"/>
    <n v="0.1"/>
    <s v="LATIF"/>
    <n v="618.59122578462848"/>
    <n v="3.092956128923142"/>
    <s v="DEJAR"/>
    <s v="DEJAR"/>
    <x v="0"/>
  </r>
  <r>
    <x v="34"/>
    <n v="14"/>
    <s v="Roble"/>
    <n v="12.7"/>
    <n v="8"/>
    <n v="126.67716599999999"/>
    <n v="0.1"/>
    <s v="LATIF"/>
    <n v="58.339727802004475"/>
    <n v="0.29169863901002235"/>
    <s v="DEJAR"/>
    <s v="DEJAR"/>
    <x v="0"/>
  </r>
  <r>
    <x v="34"/>
    <n v="15"/>
    <s v="Roble"/>
    <n v="12.5"/>
    <n v="8"/>
    <n v="122.71875"/>
    <n v="0.1"/>
    <s v="LATIF"/>
    <n v="56.173718898324978"/>
    <n v="0.28086859449162488"/>
    <s v="DEJAR"/>
    <s v="DEJAR"/>
    <x v="0"/>
  </r>
  <r>
    <x v="34"/>
    <n v="16"/>
    <s v="Pino"/>
    <n v="27.9"/>
    <n v="12"/>
    <n v="611.36321399999997"/>
    <n v="0.1"/>
    <s v="CONIF"/>
    <n v="370.44333977954199"/>
    <n v="1.8522166988977098"/>
    <s v="DEJAR"/>
    <s v="DEJAR"/>
    <x v="0"/>
  </r>
  <r>
    <x v="34"/>
    <n v="17"/>
    <s v="Pino"/>
    <n v="22.1"/>
    <n v="13"/>
    <n v="383.59721400000006"/>
    <n v="0.1"/>
    <s v="CONIF"/>
    <n v="215.34602277918648"/>
    <n v="1.0767301138959324"/>
    <s v="DEJAR"/>
    <s v="DEJAR"/>
    <x v="0"/>
  </r>
  <r>
    <x v="34"/>
    <n v="18"/>
    <s v="Pino"/>
    <n v="25.4"/>
    <n v="13"/>
    <n v="506.70866399999994"/>
    <n v="0.1"/>
    <s v="CONIF"/>
    <n v="297.73012203395768"/>
    <n v="1.4886506101697885"/>
    <s v="DEJAR"/>
    <s v="DEJAR"/>
    <x v="0"/>
  </r>
  <r>
    <x v="34"/>
    <n v="19"/>
    <s v="Roble"/>
    <n v="25.5"/>
    <n v="7"/>
    <n v="510.70634999999999"/>
    <n v="0.1"/>
    <s v="LATIF"/>
    <n v="307.28387935722469"/>
    <n v="1.5364193967861233"/>
    <s v="DEJAR"/>
    <s v="DEJAR"/>
    <x v="0"/>
  </r>
  <r>
    <x v="34"/>
    <n v="20"/>
    <s v="Roble"/>
    <n v="22"/>
    <n v="8"/>
    <n v="380.1336"/>
    <n v="0.1"/>
    <s v="LATIF"/>
    <n v="216.13001097424697"/>
    <n v="1.0806500548712348"/>
    <s v="DEJAR"/>
    <s v="DEJAR"/>
    <x v="0"/>
  </r>
  <r>
    <x v="34"/>
    <n v="21"/>
    <s v="Roble"/>
    <n v="17.100000000000001"/>
    <n v="5"/>
    <n v="229.65881400000001"/>
    <n v="0.1"/>
    <s v="LATIF"/>
    <n v="118.5484146786614"/>
    <n v="0.59274207339330698"/>
    <s v="DEJAR"/>
    <s v="DEJAR"/>
    <x v="0"/>
  </r>
  <r>
    <x v="34"/>
    <n v="22"/>
    <s v="Roble"/>
    <n v="19"/>
    <n v="5"/>
    <n v="283.52940000000001"/>
    <n v="0.1"/>
    <s v="LATIF"/>
    <n v="152.39095368994771"/>
    <n v="0.76195476844973853"/>
    <s v="DEJAR"/>
    <s v="DEJAR"/>
    <x v="0"/>
  </r>
  <r>
    <x v="34"/>
    <n v="23"/>
    <s v="Roble"/>
    <n v="19.2"/>
    <n v="5"/>
    <n v="289.529856"/>
    <n v="0.1"/>
    <s v="LATIF"/>
    <n v="156.24225672797812"/>
    <n v="0.78121128363989056"/>
    <s v="DEJAR"/>
    <s v="DEJAR"/>
    <x v="0"/>
  </r>
  <r>
    <x v="34"/>
    <n v="24"/>
    <s v="Pino"/>
    <n v="19.399999999999999"/>
    <n v="7"/>
    <n v="295.59314399999994"/>
    <n v="0.1"/>
    <s v="CONIF"/>
    <n v="159.00634029505304"/>
    <n v="0.79503170147526514"/>
    <s v="DEJAR"/>
    <s v="DEJAR"/>
    <x v="0"/>
  </r>
  <r>
    <x v="34"/>
    <n v="25"/>
    <s v="Pino"/>
    <n v="13.7"/>
    <n v="8"/>
    <n v="147.41172599999999"/>
    <n v="0.1"/>
    <s v="CONIF"/>
    <n v="70.754144501004376"/>
    <n v="0.3537707225050219"/>
    <s v="DEJAR"/>
    <s v="DEJAR"/>
    <x v="0"/>
  </r>
  <r>
    <x v="34"/>
    <n v="26"/>
    <s v="Roble"/>
    <n v="15.5"/>
    <n v="4"/>
    <n v="188.69235"/>
    <n v="0.1"/>
    <s v="LATIF"/>
    <n v="93.800401528799213"/>
    <n v="0.46900200764399608"/>
    <s v="DEJAR"/>
    <s v="DEPURAR"/>
    <x v="1"/>
  </r>
  <r>
    <x v="34"/>
    <n v="27"/>
    <s v="Pino"/>
    <n v="23.4"/>
    <n v="12"/>
    <n v="430.05362399999996"/>
    <n v="0.1"/>
    <s v="CONIF"/>
    <n v="245.98986922785065"/>
    <n v="1.2299493461392532"/>
    <s v="DEJAR"/>
    <s v="DEJAR"/>
    <x v="0"/>
  </r>
  <r>
    <x v="34"/>
    <n v="28"/>
    <s v="Pino"/>
    <n v="46.9"/>
    <n v="22"/>
    <n v="1727.5736939999997"/>
    <n v="0.1"/>
    <s v="CONIF"/>
    <n v="1240.9788471792131"/>
    <n v="6.2048942358960657"/>
    <s v="DEJAR"/>
    <s v="DEJAR"/>
    <x v="0"/>
  </r>
  <r>
    <x v="34"/>
    <n v="29"/>
    <s v="Pino"/>
    <n v="56"/>
    <n v="22"/>
    <n v="2463.0144"/>
    <n v="0.1"/>
    <s v="CONIF"/>
    <n v="1875.1154079405869"/>
    <n v="9.3755770397029341"/>
    <s v="DEJAR"/>
    <s v="DEJAR"/>
    <x v="0"/>
  </r>
  <r>
    <x v="34"/>
    <n v="30"/>
    <s v="Aliso"/>
    <n v="16.2"/>
    <n v="7"/>
    <n v="206.12037599999999"/>
    <n v="0.1"/>
    <s v="LATIF"/>
    <n v="104.21454190956685"/>
    <n v="0.52107270954783425"/>
    <s v="DEJAR"/>
    <s v="DEJAR"/>
    <x v="0"/>
  </r>
  <r>
    <x v="34"/>
    <n v="31"/>
    <s v="Roble"/>
    <n v="20.7"/>
    <n v="5"/>
    <n v="336.53604599999994"/>
    <n v="0.1"/>
    <s v="LATIF"/>
    <n v="186.92425983746028"/>
    <n v="0.9346212991873013"/>
    <s v="DEJAR"/>
    <s v="DEJAR"/>
    <x v="0"/>
  </r>
  <r>
    <x v="34"/>
    <n v="32"/>
    <s v="Roble"/>
    <n v="17"/>
    <n v="8"/>
    <n v="226.98060000000001"/>
    <n v="0.1"/>
    <s v="LATIF"/>
    <n v="116.90268878718483"/>
    <n v="0.58451344393592408"/>
    <s v="DEJAR"/>
    <s v="DEJAR"/>
    <x v="0"/>
  </r>
  <r>
    <x v="34"/>
    <n v="33"/>
    <s v="Pino"/>
    <n v="25.2"/>
    <n v="18"/>
    <n v="498.76041599999996"/>
    <n v="0.1"/>
    <s v="CONIF"/>
    <n v="292.30185940526428"/>
    <n v="1.4615092970263213"/>
    <s v="DEJAR"/>
    <s v="DEJAR"/>
    <x v="0"/>
  </r>
  <r>
    <x v="34"/>
    <n v="34"/>
    <s v="Roble"/>
    <n v="18.399999999999999"/>
    <n v="4"/>
    <n v="265.90502399999997"/>
    <n v="0.1"/>
    <s v="LATIF"/>
    <n v="141.17022954093119"/>
    <n v="0.70585114770465596"/>
    <s v="DEJAR"/>
    <s v="DEPURAR"/>
    <x v="1"/>
  </r>
  <r>
    <x v="34"/>
    <n v="35"/>
    <s v="Roble"/>
    <n v="39.700000000000003"/>
    <n v="12"/>
    <n v="1237.8610860000001"/>
    <n v="0.1"/>
    <s v="LATIF"/>
    <n v="882.61306594023586"/>
    <n v="4.4130653297011788"/>
    <s v="DEJAR"/>
    <s v="DEJAR"/>
    <x v="0"/>
  </r>
  <r>
    <x v="34"/>
    <n v="36"/>
    <s v="Pino"/>
    <n v="10.8"/>
    <n v="3"/>
    <n v="91.60905600000001"/>
    <n v="0.1"/>
    <s v="CONIF"/>
    <n v="40.673738628051773"/>
    <n v="0.20336869314025885"/>
    <s v="DEJAR"/>
    <s v="DEPURAR"/>
    <x v="1"/>
  </r>
  <r>
    <x v="34"/>
    <n v="37"/>
    <s v="Pino"/>
    <n v="22"/>
    <n v="13"/>
    <n v="380.1336"/>
    <n v="0.1"/>
    <s v="CONIF"/>
    <n v="213.08474152497325"/>
    <n v="1.0654237076248663"/>
    <s v="DEJAR"/>
    <s v="DEJAR"/>
    <x v="0"/>
  </r>
  <r>
    <x v="34"/>
    <n v="38"/>
    <s v="Pino"/>
    <n v="18.399999999999999"/>
    <n v="15"/>
    <n v="265.90502399999997"/>
    <n v="0.1"/>
    <s v="CONIF"/>
    <n v="140.57761820497649"/>
    <n v="0.70288809102488248"/>
    <s v="DEJAR"/>
    <s v="DEJAR"/>
    <x v="0"/>
  </r>
  <r>
    <x v="34"/>
    <n v="39"/>
    <s v="Pino"/>
    <n v="19.3"/>
    <n v="12"/>
    <n v="292.55364600000001"/>
    <n v="0.1"/>
    <s v="CONIF"/>
    <n v="157.10508355131083"/>
    <n v="0.78552541775655416"/>
    <s v="DEJAR"/>
    <s v="DEJAR"/>
    <x v="0"/>
  </r>
  <r>
    <x v="34"/>
    <n v="40"/>
    <s v="Roble"/>
    <n v="21.2"/>
    <n v="13"/>
    <n v="352.99017600000002"/>
    <n v="0.1"/>
    <s v="LATIF"/>
    <n v="197.86636682451069"/>
    <n v="0.98933183412255343"/>
    <s v="DEJAR"/>
    <s v="DEJAR"/>
    <x v="0"/>
  </r>
  <r>
    <x v="34"/>
    <n v="41"/>
    <s v="Roble"/>
    <n v="27.2"/>
    <n v="8"/>
    <n v="581.07033599999988"/>
    <n v="0.1"/>
    <s v="LATIF"/>
    <n v="358.38227333001254"/>
    <n v="1.7919113666500626"/>
    <s v="DEJAR"/>
    <s v="DEJAR"/>
    <x v="0"/>
  </r>
  <r>
    <x v="34"/>
    <n v="42"/>
    <s v="Roble"/>
    <n v="35.299999999999997"/>
    <n v="8"/>
    <n v="978.67908599999976"/>
    <n v="0.1"/>
    <s v="LATIF"/>
    <n v="667.07348659153513"/>
    <n v="3.3353674329576752"/>
    <s v="DEJAR"/>
    <s v="DEJAR"/>
    <x v="0"/>
  </r>
  <r>
    <x v="35"/>
    <n v="1"/>
    <s v="Pino"/>
    <n v="31.4"/>
    <n v="19"/>
    <n v="774.37298399999997"/>
    <n v="0.1"/>
    <s v="CONIF"/>
    <n v="487.74064619032941"/>
    <n v="2.438703230951647"/>
    <s v="DEJAR"/>
    <s v="DEJAR"/>
    <x v="0"/>
  </r>
  <r>
    <x v="35"/>
    <n v="2"/>
    <s v="Pino"/>
    <n v="28"/>
    <n v="15"/>
    <n v="615.75360000000001"/>
    <n v="0.1"/>
    <s v="CONIF"/>
    <n v="373.54122901136344"/>
    <n v="1.8677061450568171"/>
    <s v="DEJAR"/>
    <s v="DEJAR"/>
    <x v="0"/>
  </r>
  <r>
    <x v="35"/>
    <n v="3"/>
    <s v="Pino"/>
    <n v="16.8"/>
    <n v="13"/>
    <n v="221.67129600000001"/>
    <n v="0.1"/>
    <s v="CONIF"/>
    <n v="113.75081574054036"/>
    <n v="0.56875407870270178"/>
    <s v="DEJAR"/>
    <s v="DEJAR"/>
    <x v="0"/>
  </r>
  <r>
    <x v="35"/>
    <n v="4"/>
    <s v="Pino"/>
    <n v="36.700000000000003"/>
    <n v="15"/>
    <n v="1057.8474060000001"/>
    <n v="0.1"/>
    <s v="CONIF"/>
    <n v="701.22104409293627"/>
    <n v="3.5061052204646814"/>
    <s v="DEJAR"/>
    <s v="DEJAR"/>
    <x v="0"/>
  </r>
  <r>
    <x v="35"/>
    <n v="5"/>
    <s v="Pino"/>
    <n v="29.1"/>
    <n v="14"/>
    <n v="665.08457400000009"/>
    <n v="0.1"/>
    <s v="CONIF"/>
    <n v="408.5935439046329"/>
    <n v="2.0429677195231641"/>
    <s v="DEJAR"/>
    <s v="DEJAR"/>
    <x v="0"/>
  </r>
  <r>
    <x v="35"/>
    <n v="6"/>
    <s v="Pino"/>
    <n v="33.1"/>
    <n v="15"/>
    <n v="860.49209400000007"/>
    <n v="0.1"/>
    <s v="CONIF"/>
    <n v="551.42703514611139"/>
    <n v="2.7571351757305567"/>
    <s v="DEJAR"/>
    <s v="DEJAR"/>
    <x v="0"/>
  </r>
  <r>
    <x v="35"/>
    <n v="7"/>
    <s v="Pino"/>
    <n v="39.5"/>
    <n v="18"/>
    <n v="1225.4203499999999"/>
    <n v="0.1"/>
    <s v="CONIF"/>
    <n v="832.10644716957381"/>
    <n v="4.1605322358478691"/>
    <s v="DEJAR"/>
    <s v="DEJAR"/>
    <x v="0"/>
  </r>
  <r>
    <x v="35"/>
    <n v="8"/>
    <s v="Pino"/>
    <n v="20.5"/>
    <n v="16"/>
    <n v="330.06434999999999"/>
    <n v="0.1"/>
    <s v="CONIF"/>
    <n v="180.78665962471501"/>
    <n v="0.90393329812357504"/>
    <s v="DEJAR"/>
    <s v="DEJAR"/>
    <x v="0"/>
  </r>
  <r>
    <x v="35"/>
    <n v="9"/>
    <s v="Pino"/>
    <n v="28.5"/>
    <n v="14"/>
    <n v="637.94114999999999"/>
    <n v="0.1"/>
    <s v="CONIF"/>
    <n v="389.25187501357902"/>
    <n v="1.9462593750678951"/>
    <s v="DEJAR"/>
    <s v="DEJAR"/>
    <x v="0"/>
  </r>
  <r>
    <x v="35"/>
    <n v="10"/>
    <s v="Pino"/>
    <n v="31.1"/>
    <n v="18"/>
    <n v="759.64673400000004"/>
    <n v="0.1"/>
    <s v="CONIF"/>
    <n v="476.96269784013333"/>
    <n v="2.3848134892006665"/>
    <s v="DEJAR"/>
    <s v="DEJAR"/>
    <x v="0"/>
  </r>
  <r>
    <x v="35"/>
    <n v="11"/>
    <s v="Roble"/>
    <n v="21.8"/>
    <n v="8"/>
    <n v="373.25349599999998"/>
    <n v="0.1"/>
    <s v="LATIF"/>
    <n v="211.47626360580944"/>
    <n v="1.057381318029047"/>
    <s v="DEJAR"/>
    <s v="DEJAR"/>
    <x v="0"/>
  </r>
  <r>
    <x v="35"/>
    <n v="12"/>
    <s v="Roble"/>
    <n v="20.2"/>
    <n v="7"/>
    <n v="320.47461599999997"/>
    <n v="0.1"/>
    <s v="LATIF"/>
    <n v="176.34178563484815"/>
    <n v="0.88170892817424074"/>
    <s v="DEJAR"/>
    <s v="DEJAR"/>
    <x v="0"/>
  </r>
  <r>
    <x v="35"/>
    <n v="13"/>
    <s v="Pino"/>
    <n v="27.4"/>
    <n v="13"/>
    <n v="589.64690399999995"/>
    <n v="0.1"/>
    <s v="CONIF"/>
    <n v="355.17414471389401"/>
    <n v="1.77587072356947"/>
    <s v="DEJAR"/>
    <s v="DEJAR"/>
    <x v="0"/>
  </r>
  <r>
    <x v="35"/>
    <n v="14"/>
    <s v="Pino"/>
    <n v="45.2"/>
    <n v="20"/>
    <n v="1604.6036160000001"/>
    <n v="0.1"/>
    <s v="CONIF"/>
    <n v="1138.7858172378035"/>
    <n v="5.6939290861890175"/>
    <s v="DEJAR"/>
    <s v="DEJAR"/>
    <x v="0"/>
  </r>
  <r>
    <x v="35"/>
    <n v="15"/>
    <s v="Pino"/>
    <n v="25.1"/>
    <n v="13"/>
    <n v="494.80985400000009"/>
    <n v="0.1"/>
    <s v="CONIF"/>
    <n v="289.60907355968828"/>
    <n v="1.4480453677984413"/>
    <s v="DEJAR"/>
    <s v="DEJAR"/>
    <x v="0"/>
  </r>
  <r>
    <x v="35"/>
    <n v="16"/>
    <s v="Roble"/>
    <n v="21.4"/>
    <n v="6"/>
    <n v="359.68178399999994"/>
    <n v="0.1"/>
    <s v="LATIF"/>
    <n v="202.34464923024288"/>
    <n v="1.0117232461512142"/>
    <s v="DEJAR"/>
    <s v="DEJAR"/>
    <x v="0"/>
  </r>
  <r>
    <x v="35"/>
    <n v="17"/>
    <s v="Pino"/>
    <n v="23.9"/>
    <n v="10"/>
    <n v="448.62833399999994"/>
    <n v="0.1"/>
    <s v="CONIF"/>
    <n v="258.39833648867926"/>
    <n v="1.2919916824433963"/>
    <s v="DEJAR"/>
    <s v="DEJAR"/>
    <x v="0"/>
  </r>
  <r>
    <x v="35"/>
    <n v="18"/>
    <s v="Pino"/>
    <n v="40.5"/>
    <n v="20"/>
    <n v="1288.25235"/>
    <n v="0.1"/>
    <s v="CONIF"/>
    <n v="881.9667924481156"/>
    <n v="4.4098339622405778"/>
    <s v="DEJAR"/>
    <s v="DEJAR"/>
    <x v="0"/>
  </r>
  <r>
    <x v="35"/>
    <n v="19"/>
    <s v="Pino"/>
    <n v="22"/>
    <n v="9"/>
    <n v="380.1336"/>
    <n v="0.1"/>
    <s v="CONIF"/>
    <n v="213.08474152497325"/>
    <n v="1.0654237076248663"/>
    <s v="DEJAR"/>
    <s v="DEJAR"/>
    <x v="0"/>
  </r>
  <r>
    <x v="35"/>
    <n v="20"/>
    <s v="Pino"/>
    <n v="35.5"/>
    <n v="20"/>
    <n v="989.80034999999998"/>
    <n v="0.1"/>
    <s v="CONIF"/>
    <n v="649.00665028711217"/>
    <n v="3.2450332514355607"/>
    <s v="DEJAR"/>
    <s v="DEJAR"/>
    <x v="0"/>
  </r>
  <r>
    <x v="35"/>
    <n v="21"/>
    <s v="Pino"/>
    <n v="30.5"/>
    <n v="13"/>
    <n v="730.61834999999996"/>
    <n v="0.1"/>
    <s v="CONIF"/>
    <n v="455.81782168328931"/>
    <n v="2.2790891084164464"/>
    <s v="DEJAR"/>
    <s v="DEJAR"/>
    <x v="0"/>
  </r>
  <r>
    <x v="35"/>
    <n v="22"/>
    <s v="Pino"/>
    <n v="21.4"/>
    <n v="18"/>
    <n v="359.68178399999994"/>
    <n v="0.1"/>
    <s v="CONIF"/>
    <n v="199.80204946371893"/>
    <n v="0.99901024731859467"/>
    <s v="DEJAR"/>
    <s v="DEJAR"/>
    <x v="0"/>
  </r>
  <r>
    <x v="35"/>
    <n v="23"/>
    <s v="Pino"/>
    <n v="33.299999999999997"/>
    <n v="16"/>
    <n v="870.92220599999985"/>
    <n v="0.1"/>
    <s v="CONIF"/>
    <n v="559.21359241089817"/>
    <n v="2.7960679620544906"/>
    <s v="DEJAR"/>
    <s v="DEJAR"/>
    <x v="0"/>
  </r>
  <r>
    <x v="35"/>
    <n v="24"/>
    <s v="Pino"/>
    <n v="31.9"/>
    <n v="18"/>
    <n v="799.23089399999992"/>
    <n v="0.1"/>
    <s v="CONIF"/>
    <n v="506.00984752941213"/>
    <n v="2.5300492376470607"/>
    <s v="DEJAR"/>
    <s v="DEJAR"/>
    <x v="0"/>
  </r>
  <r>
    <x v="35"/>
    <n v="25"/>
    <s v="Roble"/>
    <n v="17.7"/>
    <n v="7"/>
    <n v="246.05796599999996"/>
    <n v="0.1"/>
    <s v="LATIF"/>
    <n v="128.70456516656836"/>
    <n v="0.64352282583284182"/>
    <s v="DEJAR"/>
    <s v="DEJAR"/>
    <x v="0"/>
  </r>
  <r>
    <x v="35"/>
    <n v="26"/>
    <s v="Pino"/>
    <n v="30"/>
    <n v="18"/>
    <n v="706.86"/>
    <n v="0.1"/>
    <s v="CONIF"/>
    <n v="438.61364745199307"/>
    <n v="2.1930682372599652"/>
    <s v="DEJAR"/>
    <s v="DEJAR"/>
    <x v="0"/>
  </r>
  <r>
    <x v="35"/>
    <n v="27"/>
    <s v="Pino"/>
    <n v="32.1"/>
    <n v="18"/>
    <n v="809.28401400000007"/>
    <n v="0.1"/>
    <s v="CONIF"/>
    <n v="513.4249824145511"/>
    <n v="2.5671249120727557"/>
    <s v="DEJAR"/>
    <s v="DEJAR"/>
    <x v="0"/>
  </r>
  <r>
    <x v="35"/>
    <n v="28"/>
    <s v="Pino"/>
    <n v="33.4"/>
    <n v="18"/>
    <n v="876.16082399999993"/>
    <n v="0.1"/>
    <s v="CONIF"/>
    <n v="563.13023971229939"/>
    <n v="2.8156511985614965"/>
    <s v="DEJAR"/>
    <s v="DEJAR"/>
    <x v="0"/>
  </r>
  <r>
    <x v="35"/>
    <n v="29"/>
    <s v="Pino"/>
    <n v="26.6"/>
    <n v="14"/>
    <n v="555.717624"/>
    <n v="0.1"/>
    <s v="CONIF"/>
    <n v="331.50273511146162"/>
    <n v="1.6575136755573079"/>
    <s v="DEJAR"/>
    <s v="DEJAR"/>
    <x v="0"/>
  </r>
  <r>
    <x v="35"/>
    <n v="30"/>
    <s v="Pino"/>
    <n v="17.2"/>
    <n v="16"/>
    <n v="232.35273599999996"/>
    <n v="0.1"/>
    <s v="CONIF"/>
    <n v="120.1547813394446"/>
    <n v="0.60077390669722297"/>
    <s v="DEJAR"/>
    <s v="DEJAR"/>
    <x v="0"/>
  </r>
  <r>
    <x v="35"/>
    <n v="31"/>
    <s v="Pino"/>
    <n v="20.9"/>
    <n v="16"/>
    <n v="343.07057399999997"/>
    <n v="0.1"/>
    <s v="CONIF"/>
    <n v="189.10409116820267"/>
    <n v="0.9455204558410133"/>
    <s v="DEJAR"/>
    <s v="DEJAR"/>
    <x v="0"/>
  </r>
  <r>
    <x v="35"/>
    <n v="32"/>
    <s v="Pino"/>
    <n v="36"/>
    <n v="18"/>
    <n v="1017.8783999999999"/>
    <n v="0.1"/>
    <s v="CONIF"/>
    <n v="670.48269942934951"/>
    <n v="3.3524134971467472"/>
    <s v="DEJAR"/>
    <s v="DEJAR"/>
    <x v="0"/>
  </r>
  <r>
    <x v="35"/>
    <n v="33"/>
    <s v="Roble"/>
    <n v="18.399999999999999"/>
    <n v="6"/>
    <n v="265.90502399999997"/>
    <n v="0.1"/>
    <s v="LATIF"/>
    <n v="141.17022954093119"/>
    <n v="0.70585114770465596"/>
    <s v="DEJAR"/>
    <s v="DEJAR"/>
    <x v="0"/>
  </r>
  <r>
    <x v="35"/>
    <n v="34"/>
    <s v="Roble"/>
    <n v="16.600000000000001"/>
    <n v="4"/>
    <n v="216.42482400000003"/>
    <n v="0.1"/>
    <s v="LATIF"/>
    <n v="110.45287392708561"/>
    <n v="0.55226436963542802"/>
    <s v="DEJAR"/>
    <s v="DEPURAR"/>
    <x v="1"/>
  </r>
  <r>
    <x v="35"/>
    <n v="35"/>
    <s v="Pino"/>
    <n v="31.1"/>
    <n v="19"/>
    <n v="759.64673400000004"/>
    <n v="0.1"/>
    <s v="CONIF"/>
    <n v="476.96269784013333"/>
    <n v="2.3848134892006665"/>
    <s v="DEJAR"/>
    <s v="DEJAR"/>
    <x v="0"/>
  </r>
  <r>
    <x v="35"/>
    <n v="36"/>
    <s v="Pino"/>
    <n v="34.200000000000003"/>
    <n v="20"/>
    <n v="918.63525600000003"/>
    <n v="0.1"/>
    <s v="CONIF"/>
    <n v="595.02628208942269"/>
    <n v="2.9751314104471129"/>
    <s v="DEJAR"/>
    <s v="DEJAR"/>
    <x v="0"/>
  </r>
  <r>
    <x v="35"/>
    <n v="37"/>
    <s v="Pino"/>
    <n v="26"/>
    <n v="19"/>
    <n v="530.93039999999996"/>
    <n v="0.1"/>
    <s v="CONIF"/>
    <n v="314.35776105795452"/>
    <n v="1.5717888052897726"/>
    <s v="DEJAR"/>
    <s v="DEJAR"/>
    <x v="0"/>
  </r>
  <r>
    <x v="35"/>
    <n v="38"/>
    <s v="Pino"/>
    <n v="23.8"/>
    <n v="15"/>
    <n v="444.88197600000001"/>
    <n v="0.1"/>
    <s v="CONIF"/>
    <n v="255.88876107568578"/>
    <n v="1.2794438053784287"/>
    <s v="DEJAR"/>
    <s v="DEJAR"/>
    <x v="0"/>
  </r>
  <r>
    <x v="35"/>
    <n v="39"/>
    <s v="Pino"/>
    <n v="17.2"/>
    <n v="16"/>
    <n v="232.35273599999996"/>
    <n v="0.1"/>
    <s v="CONIF"/>
    <n v="120.1547813394446"/>
    <n v="0.60077390669722297"/>
    <s v="DEJAR"/>
    <s v="DEJAR"/>
    <x v="0"/>
  </r>
  <r>
    <x v="35"/>
    <n v="40"/>
    <s v="Pino"/>
    <n v="20.399999999999999"/>
    <n v="14"/>
    <n v="326.85206399999998"/>
    <n v="0.1"/>
    <s v="CONIF"/>
    <n v="178.74058960182708"/>
    <n v="0.89370294800913541"/>
    <s v="DEJAR"/>
    <s v="DEJAR"/>
    <x v="0"/>
  </r>
  <r>
    <x v="35"/>
    <n v="41"/>
    <s v="Pino"/>
    <n v="32"/>
    <n v="20"/>
    <n v="804.24959999999999"/>
    <n v="0.1"/>
    <s v="CONIF"/>
    <n v="509.70972386186907"/>
    <n v="2.5485486193093454"/>
    <s v="DEJAR"/>
    <s v="DEJAR"/>
    <x v="0"/>
  </r>
  <r>
    <x v="35"/>
    <n v="42"/>
    <s v="Pino"/>
    <n v="34.200000000000003"/>
    <n v="20"/>
    <n v="918.63525600000003"/>
    <n v="0.1"/>
    <s v="CONIF"/>
    <n v="595.02628208942269"/>
    <n v="2.9751314104471129"/>
    <s v="DEJAR"/>
    <s v="DEJAR"/>
    <x v="0"/>
  </r>
  <r>
    <x v="35"/>
    <n v="43"/>
    <s v="Pino"/>
    <n v="22.2"/>
    <n v="15"/>
    <n v="387.07653599999998"/>
    <n v="0.1"/>
    <s v="CONIF"/>
    <n v="217.62092940279118"/>
    <n v="1.0881046470139559"/>
    <s v="DEJAR"/>
    <s v="DEJAR"/>
    <x v="0"/>
  </r>
  <r>
    <x v="35"/>
    <n v="44"/>
    <s v="Pino"/>
    <n v="36.1"/>
    <n v="21"/>
    <n v="1023.5411340000001"/>
    <n v="0.1"/>
    <s v="CONIF"/>
    <n v="674.82581320964016"/>
    <n v="3.3741290660482006"/>
    <s v="DEJAR"/>
    <s v="DEJAR"/>
    <x v="0"/>
  </r>
  <r>
    <x v="35"/>
    <n v="45"/>
    <s v="Pino"/>
    <n v="27.5"/>
    <n v="18"/>
    <n v="593.95875000000001"/>
    <n v="0.1"/>
    <s v="CONIF"/>
    <n v="358.19867476223197"/>
    <n v="1.7909933738111599"/>
    <s v="DEJAR"/>
    <s v="DEJAR"/>
    <x v="0"/>
  </r>
  <r>
    <x v="35"/>
    <n v="46"/>
    <s v="Pino"/>
    <n v="22.5"/>
    <n v="18"/>
    <n v="397.60874999999999"/>
    <n v="0.1"/>
    <s v="CONIF"/>
    <n v="224.52760288011802"/>
    <n v="1.1226380144005901"/>
    <s v="DEJAR"/>
    <s v="DEJAR"/>
    <x v="0"/>
  </r>
  <r>
    <x v="35"/>
    <n v="47"/>
    <s v="Pino"/>
    <n v="24.9"/>
    <n v="17"/>
    <n v="486.95585399999987"/>
    <n v="0.1"/>
    <s v="CONIF"/>
    <n v="284.26610021364826"/>
    <n v="1.4213305010682411"/>
    <s v="DEJAR"/>
    <s v="DEJAR"/>
    <x v="0"/>
  </r>
  <r>
    <x v="35"/>
    <n v="48"/>
    <s v="Roble"/>
    <n v="11.3"/>
    <n v="4"/>
    <n v="100.28772600000001"/>
    <n v="0.1"/>
    <s v="LATIF"/>
    <n v="44.163165240621403"/>
    <n v="0.220815826203107"/>
    <s v="DEJAR"/>
    <s v="DEPURAR"/>
    <x v="1"/>
  </r>
  <r>
    <x v="35"/>
    <n v="49"/>
    <s v="Pino"/>
    <n v="36.4"/>
    <n v="18"/>
    <n v="1040.6235839999999"/>
    <n v="0.1"/>
    <s v="CONIF"/>
    <n v="687.95122436270469"/>
    <n v="3.4397561218135233"/>
    <s v="DEJAR"/>
    <s v="DEJAR"/>
    <x v="0"/>
  </r>
  <r>
    <x v="35"/>
    <n v="50"/>
    <s v="Pino"/>
    <n v="41.8"/>
    <n v="22"/>
    <n v="1372.2822959999999"/>
    <n v="0.1"/>
    <s v="CONIF"/>
    <n v="949.27137224606361"/>
    <n v="4.7463568612303177"/>
    <s v="DEJAR"/>
    <s v="DEJAR"/>
    <x v="0"/>
  </r>
  <r>
    <x v="35"/>
    <n v="51"/>
    <s v="Pino"/>
    <n v="42"/>
    <n v="20"/>
    <n v="1385.4456"/>
    <n v="0.1"/>
    <s v="CONIF"/>
    <n v="959.87703555110068"/>
    <n v="4.7993851777555037"/>
    <s v="DEJAR"/>
    <s v="DEJAR"/>
    <x v="0"/>
  </r>
  <r>
    <x v="35"/>
    <n v="52"/>
    <s v="Pino"/>
    <n v="38"/>
    <n v="21"/>
    <n v="1134.1176"/>
    <n v="0.1"/>
    <s v="CONIF"/>
    <n v="760.40176124087304"/>
    <n v="3.8020088062043649"/>
    <s v="DEJAR"/>
    <s v="DEJAR"/>
    <x v="0"/>
  </r>
  <r>
    <x v="36"/>
    <n v="1"/>
    <s v="Pino"/>
    <n v="12.4"/>
    <n v="10"/>
    <n v="120.76310400000001"/>
    <n v="0.1"/>
    <s v="CONIF"/>
    <n v="56.100621757995725"/>
    <n v="0.28050310878997858"/>
    <s v="DEJAR"/>
    <s v="DEJAR"/>
    <x v="0"/>
  </r>
  <r>
    <x v="36"/>
    <n v="2"/>
    <s v="Pino"/>
    <n v="11.6"/>
    <n v="10"/>
    <n v="105.683424"/>
    <n v="0.1"/>
    <s v="CONIF"/>
    <n v="48.034206117592973"/>
    <n v="0.24017103058796485"/>
    <s v="DEJAR"/>
    <s v="DEJAR"/>
    <x v="0"/>
  </r>
  <r>
    <x v="36"/>
    <n v="3"/>
    <s v="Roble"/>
    <n v="20.8"/>
    <n v="14"/>
    <n v="339.795456"/>
    <n v="0.1"/>
    <s v="LATIF"/>
    <n v="189.08380408007713"/>
    <n v="0.94541902040038561"/>
    <s v="DEJAR"/>
    <s v="DEJAR"/>
    <x v="0"/>
  </r>
  <r>
    <x v="36"/>
    <n v="4"/>
    <s v="Pino"/>
    <n v="24"/>
    <n v="10"/>
    <n v="452.3904"/>
    <n v="0.1"/>
    <s v="CONIF"/>
    <n v="260.92189134611579"/>
    <n v="1.3046094567305788"/>
    <s v="DEJAR"/>
    <s v="DEJAR"/>
    <x v="0"/>
  </r>
  <r>
    <x v="36"/>
    <n v="5"/>
    <s v="Pino"/>
    <n v="30"/>
    <n v="15"/>
    <n v="706.86"/>
    <n v="0.1"/>
    <s v="CONIF"/>
    <n v="438.61364745199307"/>
    <n v="2.1930682372599652"/>
    <s v="DEJAR"/>
    <s v="DEJAR"/>
    <x v="0"/>
  </r>
  <r>
    <x v="36"/>
    <n v="6"/>
    <s v="Pino"/>
    <n v="21.6"/>
    <n v="10"/>
    <n v="366.43622400000004"/>
    <n v="0.1"/>
    <s v="CONIF"/>
    <n v="204.17546465182255"/>
    <n v="1.0208773232591126"/>
    <s v="DEJAR"/>
    <s v="DEJAR"/>
    <x v="0"/>
  </r>
  <r>
    <x v="36"/>
    <n v="7"/>
    <s v="Pino"/>
    <n v="24.7"/>
    <n v="14"/>
    <n v="479.1646859999999"/>
    <n v="0.1"/>
    <s v="CONIF"/>
    <n v="278.97980062344601"/>
    <n v="1.3948990031172299"/>
    <s v="DEJAR"/>
    <s v="DEJAR"/>
    <x v="0"/>
  </r>
  <r>
    <x v="36"/>
    <n v="8"/>
    <s v="Pino"/>
    <n v="28.4"/>
    <n v="12"/>
    <n v="633.47222399999998"/>
    <n v="0.1"/>
    <s v="CONIF"/>
    <n v="386.08019534470822"/>
    <n v="1.9304009767235411"/>
    <s v="DEJAR"/>
    <s v="DEJAR"/>
    <x v="0"/>
  </r>
  <r>
    <x v="36"/>
    <n v="9"/>
    <s v="Roble"/>
    <n v="11.1"/>
    <n v="11"/>
    <n v="96.769133999999994"/>
    <n v="0.1"/>
    <s v="LATIF"/>
    <n v="42.32285580109631"/>
    <n v="0.21161427900548152"/>
    <s v="DEJAR"/>
    <s v="DEJAR"/>
    <x v="0"/>
  </r>
  <r>
    <x v="36"/>
    <n v="10"/>
    <s v="Roble"/>
    <n v="13.4"/>
    <n v="8"/>
    <n v="141.02642399999999"/>
    <n v="0.1"/>
    <s v="LATIF"/>
    <n v="66.298354497835234"/>
    <n v="0.33149177248917616"/>
    <s v="DEJAR"/>
    <s v="DEJAR"/>
    <x v="0"/>
  </r>
  <r>
    <x v="36"/>
    <n v="11"/>
    <s v="Roble"/>
    <n v="20.9"/>
    <n v="10"/>
    <n v="343.07057399999997"/>
    <n v="0.1"/>
    <s v="LATIF"/>
    <n v="191.25776040535149"/>
    <n v="0.95628880202675748"/>
    <s v="DEJAR"/>
    <s v="DEJAR"/>
    <x v="0"/>
  </r>
  <r>
    <x v="36"/>
    <n v="12"/>
    <s v="Pino"/>
    <n v="20.5"/>
    <n v="11"/>
    <n v="330.06434999999999"/>
    <n v="0.1"/>
    <s v="CONIF"/>
    <n v="180.78665962471501"/>
    <n v="0.90393329812357504"/>
    <s v="DEJAR"/>
    <s v="DEJAR"/>
    <x v="0"/>
  </r>
  <r>
    <x v="36"/>
    <n v="13"/>
    <s v="Pino"/>
    <n v="16.3"/>
    <n v="11"/>
    <n v="208.67292599999999"/>
    <n v="0.1"/>
    <s v="CONIF"/>
    <n v="106.02590271953909"/>
    <n v="0.53012951359769545"/>
    <s v="DEJAR"/>
    <s v="DEJAR"/>
    <x v="0"/>
  </r>
  <r>
    <x v="36"/>
    <n v="14"/>
    <s v="Roble"/>
    <n v="15.8"/>
    <n v="10"/>
    <n v="196.06725600000001"/>
    <n v="0.1"/>
    <s v="LATIF"/>
    <n v="98.185723550862932"/>
    <n v="0.49092861775431462"/>
    <s v="DEJAR"/>
    <s v="DEJAR"/>
    <x v="0"/>
  </r>
  <r>
    <x v="36"/>
    <n v="15"/>
    <s v="Roble"/>
    <n v="22.4"/>
    <n v="13"/>
    <n v="394.08230399999997"/>
    <n v="0.1"/>
    <s v="LATIF"/>
    <n v="225.61441578140051"/>
    <n v="1.1280720789070025"/>
    <s v="DEJAR"/>
    <s v="DEJAR"/>
    <x v="0"/>
  </r>
  <r>
    <x v="36"/>
    <n v="16"/>
    <s v="Pino"/>
    <n v="14.1"/>
    <n v="13"/>
    <n v="156.145374"/>
    <n v="0.1"/>
    <s v="CONIF"/>
    <n v="75.656108464996848"/>
    <n v="0.3782805423249842"/>
    <s v="DEJAR"/>
    <s v="DEJAR"/>
    <x v="0"/>
  </r>
  <r>
    <x v="36"/>
    <n v="17"/>
    <s v="Roble"/>
    <n v="15.6"/>
    <n v="10"/>
    <n v="191.13494399999999"/>
    <n v="0.1"/>
    <s v="LATIF"/>
    <n v="95.249258395738735"/>
    <n v="0.47624629197869367"/>
    <s v="DEJAR"/>
    <s v="DEJAR"/>
    <x v="0"/>
  </r>
  <r>
    <x v="36"/>
    <n v="18"/>
    <s v="Roble"/>
    <n v="15"/>
    <n v="12"/>
    <n v="176.715"/>
    <n v="0.1"/>
    <s v="LATIF"/>
    <n v="86.748598761993364"/>
    <n v="0.43374299380996684"/>
    <s v="DEJAR"/>
    <s v="DEJAR"/>
    <x v="0"/>
  </r>
  <r>
    <x v="36"/>
    <n v="19"/>
    <s v="Roble"/>
    <n v="14.3"/>
    <n v="10"/>
    <n v="160.60644600000001"/>
    <n v="0.1"/>
    <s v="LATIF"/>
    <n v="77.409130668892431"/>
    <n v="0.38704565334446217"/>
    <s v="DEJAR"/>
    <s v="DEJAR"/>
    <x v="0"/>
  </r>
  <r>
    <x v="36"/>
    <n v="20"/>
    <s v="Pino"/>
    <n v="25.4"/>
    <n v="14"/>
    <n v="506.70866399999994"/>
    <n v="0.1"/>
    <s v="CONIF"/>
    <n v="297.73012203395768"/>
    <n v="1.4886506101697885"/>
    <s v="DEJAR"/>
    <s v="DEJAR"/>
    <x v="0"/>
  </r>
  <r>
    <x v="36"/>
    <n v="21"/>
    <s v="Pino"/>
    <n v="29.6"/>
    <n v="15"/>
    <n v="688.13606400000003"/>
    <n v="0.1"/>
    <s v="CONIF"/>
    <n v="425.12149233702553"/>
    <n v="2.1256074616851275"/>
    <s v="DEJAR"/>
    <s v="DEJAR"/>
    <x v="0"/>
  </r>
  <r>
    <x v="36"/>
    <n v="22"/>
    <s v="Pino"/>
    <n v="34.799999999999997"/>
    <n v="17"/>
    <n v="951.15081599999974"/>
    <n v="0.1"/>
    <s v="CONIF"/>
    <n v="619.60816861990156"/>
    <n v="3.0980408430995077"/>
    <s v="DEJAR"/>
    <s v="DEJAR"/>
    <x v="0"/>
  </r>
  <r>
    <x v="36"/>
    <n v="23"/>
    <s v="Pino"/>
    <n v="17.100000000000001"/>
    <n v="14"/>
    <n v="229.65881400000001"/>
    <n v="0.1"/>
    <s v="CONIF"/>
    <n v="118.53502337216574"/>
    <n v="0.59267511686082863"/>
    <s v="DEJAR"/>
    <s v="DEJAR"/>
    <x v="0"/>
  </r>
  <r>
    <x v="36"/>
    <n v="24"/>
    <s v="Roble"/>
    <n v="15"/>
    <n v="10"/>
    <n v="176.715"/>
    <n v="0.1"/>
    <s v="LATIF"/>
    <n v="86.748598761993364"/>
    <n v="0.43374299380996684"/>
    <s v="DEJAR"/>
    <s v="DEJAR"/>
    <x v="0"/>
  </r>
  <r>
    <x v="36"/>
    <n v="25"/>
    <s v="Roble"/>
    <n v="21.5"/>
    <n v="15"/>
    <n v="363.05115000000001"/>
    <n v="0.1"/>
    <s v="LATIF"/>
    <n v="204.60563254585173"/>
    <n v="1.0230281627292586"/>
    <s v="DEJAR"/>
    <s v="DEJAR"/>
    <x v="0"/>
  </r>
  <r>
    <x v="36"/>
    <n v="26"/>
    <s v="Roble"/>
    <n v="14.6"/>
    <n v="10"/>
    <n v="167.415864"/>
    <n v="0.1"/>
    <s v="LATIF"/>
    <n v="81.336197825726813"/>
    <n v="0.4066809891286341"/>
    <s v="DEJAR"/>
    <s v="DEJAR"/>
    <x v="0"/>
  </r>
  <r>
    <x v="36"/>
    <n v="27"/>
    <s v="Pino"/>
    <n v="30.3"/>
    <n v="16"/>
    <n v="721.06788600000004"/>
    <n v="0.1"/>
    <s v="CONIF"/>
    <n v="448.89083973254964"/>
    <n v="2.2444541986627478"/>
    <s v="DEJAR"/>
    <s v="DEJAR"/>
    <x v="0"/>
  </r>
  <r>
    <x v="37"/>
    <n v="1"/>
    <s v="Pino"/>
    <n v="36.799999999999997"/>
    <n v="20"/>
    <n v="1063.6200959999999"/>
    <n v="0.1"/>
    <s v="CONIF"/>
    <n v="705.67647540647033"/>
    <n v="3.5283823770323517"/>
    <s v="DEJAR"/>
    <s v="DEJAR"/>
    <x v="0"/>
  </r>
  <r>
    <x v="37"/>
    <n v="2"/>
    <s v="Pino"/>
    <n v="17.5"/>
    <n v="9"/>
    <n v="240.52875"/>
    <n v="0.1"/>
    <s v="CONIF"/>
    <n v="125.08945689157549"/>
    <n v="0.62544728445787745"/>
    <s v="DEJAR"/>
    <s v="DEJAR"/>
    <x v="0"/>
  </r>
  <r>
    <x v="37"/>
    <n v="3"/>
    <s v="Pino"/>
    <n v="46"/>
    <n v="25"/>
    <n v="1661.9064000000001"/>
    <n v="0.1"/>
    <s v="CONIF"/>
    <n v="1186.2528329925287"/>
    <n v="5.9312641649626441"/>
    <s v="DEJAR"/>
    <s v="DEJAR"/>
    <x v="0"/>
  </r>
  <r>
    <x v="37"/>
    <n v="4"/>
    <s v="Roble"/>
    <n v="21.1"/>
    <n v="6"/>
    <n v="349.667934"/>
    <n v="0.1"/>
    <s v="LATIF"/>
    <n v="195.64901536074174"/>
    <n v="0.97824507680370876"/>
    <s v="DEJAR"/>
    <s v="DEJAR"/>
    <x v="0"/>
  </r>
  <r>
    <x v="37"/>
    <n v="5"/>
    <s v="Pino"/>
    <n v="35.1"/>
    <n v="20"/>
    <n v="967.62065399999994"/>
    <n v="0.1"/>
    <s v="CONIF"/>
    <n v="632.11235631194279"/>
    <n v="3.1605617815597133"/>
    <s v="DEJAR"/>
    <s v="DEJAR"/>
    <x v="0"/>
  </r>
  <r>
    <x v="37"/>
    <n v="6"/>
    <s v="Roble"/>
    <n v="19.5"/>
    <n v="8"/>
    <n v="298.64834999999999"/>
    <n v="0.1"/>
    <s v="LATIF"/>
    <n v="162.12410368814335"/>
    <n v="0.8106205184407167"/>
    <s v="DEJAR"/>
    <s v="DEJAR"/>
    <x v="0"/>
  </r>
  <r>
    <x v="37"/>
    <n v="7"/>
    <s v="Pino"/>
    <n v="16.100000000000001"/>
    <n v="8"/>
    <n v="203.58353400000001"/>
    <n v="0.1"/>
    <s v="CONIF"/>
    <n v="103.02243378430762"/>
    <n v="0.5151121689215381"/>
    <s v="DEJAR"/>
    <s v="DEJAR"/>
    <x v="0"/>
  </r>
  <r>
    <x v="37"/>
    <n v="8"/>
    <s v="Pino"/>
    <n v="28.3"/>
    <n v="16"/>
    <n v="629.01900599999999"/>
    <n v="0.1"/>
    <s v="CONIF"/>
    <n v="382.92330801602066"/>
    <n v="1.9146165400801032"/>
    <s v="DEJAR"/>
    <s v="DEJAR"/>
    <x v="0"/>
  </r>
  <r>
    <x v="37"/>
    <n v="9"/>
    <s v="Pino"/>
    <n v="30.4"/>
    <n v="18"/>
    <n v="725.83526399999994"/>
    <n v="0.1"/>
    <s v="CONIF"/>
    <n v="452.34676777265975"/>
    <n v="2.2617338388632988"/>
    <s v="DEJAR"/>
    <s v="DEJAR"/>
    <x v="0"/>
  </r>
  <r>
    <x v="37"/>
    <n v="10"/>
    <s v="Pino"/>
    <n v="60.4"/>
    <n v="35"/>
    <n v="2865.2648639999998"/>
    <n v="0.1"/>
    <s v="CONIF"/>
    <n v="2236.0856939686678"/>
    <n v="11.180428469843338"/>
    <s v="DEJAR"/>
    <s v="DEJAR"/>
    <x v="0"/>
  </r>
  <r>
    <x v="37"/>
    <n v="11"/>
    <s v="Pino"/>
    <n v="34.1"/>
    <n v="24"/>
    <n v="913.27097400000014"/>
    <n v="0.1"/>
    <s v="CONIF"/>
    <n v="590.98441207861379"/>
    <n v="2.9549220603930686"/>
    <s v="DEJAR"/>
    <s v="DEJAR"/>
    <x v="0"/>
  </r>
  <r>
    <x v="37"/>
    <n v="12"/>
    <s v="Pino"/>
    <n v="39.9"/>
    <n v="25"/>
    <n v="1250.364654"/>
    <n v="0.1"/>
    <s v="CONIF"/>
    <n v="851.85205257808718"/>
    <n v="4.2592602628904359"/>
    <s v="DEJAR"/>
    <s v="DEJAR"/>
    <x v="0"/>
  </r>
  <r>
    <x v="37"/>
    <n v="13"/>
    <s v="Pino"/>
    <n v="29"/>
    <n v="17"/>
    <n v="660.52139999999997"/>
    <n v="0.1"/>
    <s v="CONIF"/>
    <n v="405.3327536426039"/>
    <n v="2.0266637682130195"/>
    <s v="DEJAR"/>
    <s v="DEJAR"/>
    <x v="0"/>
  </r>
  <r>
    <x v="37"/>
    <n v="14"/>
    <s v="Roble"/>
    <n v="20.2"/>
    <n v="5"/>
    <n v="320.47461599999997"/>
    <n v="0.1"/>
    <s v="LATIF"/>
    <n v="176.34178563484815"/>
    <n v="0.88170892817424074"/>
    <s v="DEJAR"/>
    <s v="DEJAR"/>
    <x v="0"/>
  </r>
  <r>
    <x v="37"/>
    <n v="15"/>
    <s v="Roble"/>
    <n v="28.5"/>
    <n v="7"/>
    <n v="637.94114999999999"/>
    <n v="0.1"/>
    <s v="LATIF"/>
    <n v="400.5663506511894"/>
    <n v="2.002831753255947"/>
    <s v="DEJAR"/>
    <s v="DEJAR"/>
    <x v="0"/>
  </r>
  <r>
    <x v="37"/>
    <n v="16"/>
    <s v="Roble"/>
    <n v="24.5"/>
    <n v="6"/>
    <n v="471.43635"/>
    <n v="0.1"/>
    <s v="LATIF"/>
    <n v="279.33698755878879"/>
    <n v="1.3966849377939439"/>
    <s v="DEJAR"/>
    <s v="DEJAR"/>
    <x v="0"/>
  </r>
  <r>
    <x v="37"/>
    <n v="17"/>
    <s v="Pino"/>
    <n v="64.8"/>
    <n v="24"/>
    <n v="3297.9260159999999"/>
    <n v="0.1"/>
    <s v="CONIF"/>
    <n v="2633.7228395182738"/>
    <n v="13.168614197591367"/>
    <s v="DEJAR"/>
    <s v="DEJAR"/>
    <x v="0"/>
  </r>
  <r>
    <x v="37"/>
    <n v="18"/>
    <s v="Roble"/>
    <n v="19.600000000000001"/>
    <n v="5"/>
    <n v="301.71926400000007"/>
    <n v="0.1"/>
    <s v="LATIF"/>
    <n v="164.1128018733969"/>
    <n v="0.82056400936698448"/>
    <s v="DEJAR"/>
    <s v="DEJAR"/>
    <x v="0"/>
  </r>
  <r>
    <x v="37"/>
    <n v="19"/>
    <s v="Roble"/>
    <n v="20.100000000000001"/>
    <n v="5"/>
    <n v="317.30945400000002"/>
    <n v="0.1"/>
    <s v="LATIF"/>
    <n v="174.26815222515748"/>
    <n v="0.8713407611257874"/>
    <s v="DEJAR"/>
    <s v="DEJAR"/>
    <x v="0"/>
  </r>
  <r>
    <x v="37"/>
    <n v="20"/>
    <s v="Roble"/>
    <n v="26.8"/>
    <n v="7"/>
    <n v="564.10569599999997"/>
    <n v="0.1"/>
    <s v="LATIF"/>
    <n v="345.94794445363243"/>
    <n v="1.7297397222681621"/>
    <s v="DEJAR"/>
    <s v="DEJAR"/>
    <x v="0"/>
  </r>
  <r>
    <x v="37"/>
    <n v="21"/>
    <s v="Roble"/>
    <n v="18"/>
    <n v="5"/>
    <n v="254.46959999999999"/>
    <n v="0.1"/>
    <s v="LATIF"/>
    <n v="133.96512701589552"/>
    <n v="0.66982563507947757"/>
    <s v="DEJAR"/>
    <s v="DEJAR"/>
    <x v="0"/>
  </r>
  <r>
    <x v="37"/>
    <n v="22"/>
    <s v="Pino"/>
    <n v="36.4"/>
    <n v="30"/>
    <n v="1040.6235839999999"/>
    <n v="0.1"/>
    <s v="CONIF"/>
    <n v="687.95122436270469"/>
    <n v="3.4397561218135233"/>
    <s v="DEJAR"/>
    <s v="DEJAR"/>
    <x v="0"/>
  </r>
  <r>
    <x v="37"/>
    <n v="23"/>
    <s v="Pino"/>
    <n v="36.1"/>
    <n v="18"/>
    <n v="1023.5411340000001"/>
    <n v="0.1"/>
    <s v="CONIF"/>
    <n v="674.82581320964016"/>
    <n v="3.3741290660482006"/>
    <s v="DEJAR"/>
    <s v="DEJAR"/>
    <x v="0"/>
  </r>
  <r>
    <x v="37"/>
    <n v="24"/>
    <s v="Roble"/>
    <n v="35.799999999999997"/>
    <n v="9"/>
    <n v="1006.6000559999999"/>
    <n v="0.1"/>
    <s v="LATIF"/>
    <n v="689.81546147384086"/>
    <n v="3.4490773073692043"/>
    <s v="DEJAR"/>
    <s v="DEJAR"/>
    <x v="0"/>
  </r>
  <r>
    <x v="37"/>
    <n v="25"/>
    <s v="Pino"/>
    <n v="40.5"/>
    <n v="22"/>
    <n v="1288.25235"/>
    <n v="0.1"/>
    <s v="CONIF"/>
    <n v="881.9667924481156"/>
    <n v="4.4098339622405778"/>
    <s v="DEJAR"/>
    <s v="DEJAR"/>
    <x v="0"/>
  </r>
  <r>
    <x v="37"/>
    <n v="26"/>
    <s v="Roble"/>
    <n v="21"/>
    <n v="4"/>
    <n v="346.3614"/>
    <n v="0.1"/>
    <s v="LATIF"/>
    <n v="193.44615534703902"/>
    <n v="0.96723077673519509"/>
    <s v="DEJAR"/>
    <s v="DEPURAR"/>
    <x v="1"/>
  </r>
  <r>
    <x v="37"/>
    <n v="27"/>
    <s v="Pino"/>
    <n v="43.2"/>
    <n v="20"/>
    <n v="1465.7448960000002"/>
    <n v="0.1"/>
    <s v="CONIF"/>
    <n v="1024.9271832866775"/>
    <n v="5.1246359164333875"/>
    <s v="DEJAR"/>
    <s v="DEJAR"/>
    <x v="0"/>
  </r>
  <r>
    <x v="37"/>
    <n v="28"/>
    <s v="Pino"/>
    <n v="62.1"/>
    <n v="40"/>
    <n v="3028.8244140000002"/>
    <n v="0.1"/>
    <s v="CONIF"/>
    <n v="2385.3238772316677"/>
    <n v="11.926619386158338"/>
    <s v="DEJAR"/>
    <s v="DEJAR"/>
    <x v="0"/>
  </r>
  <r>
    <x v="37"/>
    <n v="29"/>
    <s v="Roble"/>
    <n v="16.3"/>
    <n v="10"/>
    <n v="208.67292599999999"/>
    <n v="0.1"/>
    <s v="LATIF"/>
    <n v="105.75440558010409"/>
    <n v="0.52877202790052036"/>
    <s v="DEJAR"/>
    <s v="DEJAR"/>
    <x v="0"/>
  </r>
  <r>
    <x v="37"/>
    <n v="30"/>
    <s v="Roble"/>
    <n v="21.6"/>
    <n v="7"/>
    <n v="366.43622400000004"/>
    <n v="0.1"/>
    <s v="LATIF"/>
    <n v="206.88121205996814"/>
    <n v="1.0344060602998406"/>
    <s v="DEJAR"/>
    <s v="DEJAR"/>
    <x v="0"/>
  </r>
  <r>
    <x v="37"/>
    <n v="31"/>
    <s v="Pino"/>
    <n v="44.7"/>
    <n v="23"/>
    <n v="1569.299886"/>
    <n v="0.1"/>
    <s v="CONIF"/>
    <n v="1109.6791509218456"/>
    <n v="5.5483957546092277"/>
    <s v="DEJAR"/>
    <s v="DEJAR"/>
    <x v="0"/>
  </r>
  <r>
    <x v="37"/>
    <n v="32"/>
    <s v="Roble"/>
    <n v="38.6"/>
    <n v="9"/>
    <n v="1170.2145840000001"/>
    <n v="0.1"/>
    <s v="LATIF"/>
    <n v="825.43693536358558"/>
    <n v="4.1271846768179277"/>
    <s v="DEJAR"/>
    <s v="DEJAR"/>
    <x v="0"/>
  </r>
  <r>
    <x v="37"/>
    <n v="33"/>
    <s v="Pino"/>
    <n v="23.5"/>
    <n v="18"/>
    <n v="433.73714999999999"/>
    <n v="0.1"/>
    <s v="CONIF"/>
    <n v="248.44371931971969"/>
    <n v="1.2422185965985983"/>
    <s v="DEJAR"/>
    <s v="DEJAR"/>
    <x v="0"/>
  </r>
  <r>
    <x v="37"/>
    <n v="34"/>
    <s v="Roble"/>
    <n v="29.9"/>
    <n v="11"/>
    <n v="702.15545399999985"/>
    <n v="0.1"/>
    <s v="LATIF"/>
    <n v="449.07018873644921"/>
    <n v="2.2453509436822459"/>
    <s v="DEJAR"/>
    <s v="DEJAR"/>
    <x v="0"/>
  </r>
  <r>
    <x v="37"/>
    <n v="35"/>
    <s v="Pino"/>
    <n v="38.200000000000003"/>
    <n v="19"/>
    <n v="1146.0870960000002"/>
    <n v="0.1"/>
    <s v="CONIF"/>
    <n v="769.74980813595096"/>
    <n v="3.8487490406797544"/>
    <s v="DEJAR"/>
    <s v="DEJAR"/>
    <x v="0"/>
  </r>
  <r>
    <x v="37"/>
    <n v="36"/>
    <s v="Roble"/>
    <n v="33.4"/>
    <n v="14"/>
    <n v="876.16082399999993"/>
    <n v="0.1"/>
    <s v="LATIF"/>
    <n v="584.65831778656059"/>
    <n v="2.9232915889328028"/>
    <s v="DEJAR"/>
    <s v="DEJAR"/>
    <x v="0"/>
  </r>
  <r>
    <x v="37"/>
    <n v="37"/>
    <s v="Roble"/>
    <n v="35.5"/>
    <n v="9"/>
    <n v="989.80034999999998"/>
    <n v="0.1"/>
    <s v="LATIF"/>
    <n v="676.11718300342079"/>
    <n v="3.3805859150171038"/>
    <s v="DEJAR"/>
    <s v="DEJAR"/>
    <x v="0"/>
  </r>
  <r>
    <x v="37"/>
    <n v="38"/>
    <s v="Pino"/>
    <n v="33"/>
    <n v="18"/>
    <n v="855.30060000000003"/>
    <n v="0.1"/>
    <s v="CONIF"/>
    <n v="547.55709445380046"/>
    <n v="2.7377854722690018"/>
    <s v="DEJAR"/>
    <s v="DEJAR"/>
    <x v="0"/>
  </r>
  <r>
    <x v="37"/>
    <n v="39"/>
    <s v="Pino"/>
    <n v="36"/>
    <n v="20"/>
    <n v="1017.8783999999999"/>
    <n v="0.1"/>
    <s v="CONIF"/>
    <n v="670.48269942934951"/>
    <n v="3.3524134971467472"/>
    <s v="DEJAR"/>
    <s v="DEJAR"/>
    <x v="0"/>
  </r>
  <r>
    <x v="37"/>
    <n v="40"/>
    <s v="Roble"/>
    <n v="17.100000000000001"/>
    <n v="9"/>
    <n v="229.65881400000001"/>
    <n v="0.1"/>
    <s v="LATIF"/>
    <n v="118.5484146786614"/>
    <n v="0.59274207339330698"/>
    <s v="DEJAR"/>
    <s v="DEJAR"/>
    <x v="0"/>
  </r>
  <r>
    <x v="37"/>
    <n v="41"/>
    <s v="Roble"/>
    <n v="19.600000000000001"/>
    <n v="6"/>
    <n v="301.71926400000007"/>
    <n v="0.1"/>
    <s v="LATIF"/>
    <n v="164.1128018733969"/>
    <n v="0.82056400936698448"/>
    <s v="DEJAR"/>
    <s v="DEJAR"/>
    <x v="0"/>
  </r>
  <r>
    <x v="37"/>
    <n v="42"/>
    <s v="Roble"/>
    <n v="18.5"/>
    <n v="5"/>
    <n v="268.80315000000002"/>
    <n v="0.1"/>
    <s v="LATIF"/>
    <n v="143.00580858322684"/>
    <n v="0.71502904291613412"/>
    <s v="DEJAR"/>
    <s v="DEJAR"/>
    <x v="0"/>
  </r>
  <r>
    <x v="37"/>
    <n v="43"/>
    <s v="Roble"/>
    <n v="19.600000000000001"/>
    <n v="6"/>
    <n v="301.71926400000007"/>
    <n v="0.1"/>
    <s v="LATIF"/>
    <n v="164.1128018733969"/>
    <n v="0.82056400936698448"/>
    <s v="DEJAR"/>
    <s v="DEJAR"/>
    <x v="0"/>
  </r>
  <r>
    <x v="37"/>
    <n v="44"/>
    <s v="Pino"/>
    <n v="53.4"/>
    <n v="28"/>
    <n v="2239.6152240000001"/>
    <n v="0.1"/>
    <s v="CONIF"/>
    <n v="1678.6871066288004"/>
    <n v="8.393435533144002"/>
    <s v="DEJAR"/>
    <s v="DEJAR"/>
    <x v="0"/>
  </r>
  <r>
    <x v="37"/>
    <n v="45"/>
    <s v="Roble"/>
    <n v="17.2"/>
    <n v="5"/>
    <n v="232.35273599999996"/>
    <n v="0.1"/>
    <s v="LATIF"/>
    <n v="120.20750968079929"/>
    <n v="0.60103754840399648"/>
    <s v="DEJAR"/>
    <s v="DEJAR"/>
    <x v="0"/>
  </r>
  <r>
    <x v="37"/>
    <n v="46"/>
    <s v="Pino"/>
    <n v="18.100000000000001"/>
    <n v="12"/>
    <n v="257.30489400000005"/>
    <n v="0.1"/>
    <s v="CONIF"/>
    <n v="135.30024446180306"/>
    <n v="0.67650122230901522"/>
    <s v="DEJAR"/>
    <s v="DEJAR"/>
    <x v="0"/>
  </r>
  <r>
    <x v="37"/>
    <n v="47"/>
    <s v="Roble"/>
    <n v="21.3"/>
    <n v="6"/>
    <n v="356.32812600000005"/>
    <n v="0.1"/>
    <s v="LATIF"/>
    <n v="200.09823603943784"/>
    <n v="1.000491180197189"/>
    <s v="DEJAR"/>
    <s v="DEJAR"/>
    <x v="0"/>
  </r>
  <r>
    <x v="37"/>
    <n v="48"/>
    <s v="Pino"/>
    <n v="19.5"/>
    <n v="14"/>
    <n v="298.64834999999999"/>
    <n v="0.1"/>
    <s v="CONIF"/>
    <n v="160.9206529416729"/>
    <n v="0.80460326470836452"/>
    <s v="DEJAR"/>
    <s v="DEJAR"/>
    <x v="0"/>
  </r>
  <r>
    <x v="37"/>
    <n v="49"/>
    <s v="Pino"/>
    <n v="49.6"/>
    <n v="23"/>
    <n v="1932.2096640000002"/>
    <n v="0.1"/>
    <s v="CONIF"/>
    <n v="1413.6652832645716"/>
    <n v="7.068326416322857"/>
    <s v="DEJAR"/>
    <s v="DEJAR"/>
    <x v="0"/>
  </r>
  <r>
    <x v="37"/>
    <n v="50"/>
    <s v="Pino"/>
    <n v="32.1"/>
    <n v="30"/>
    <n v="809.28401400000007"/>
    <n v="0.1"/>
    <s v="CONIF"/>
    <n v="513.4249824145511"/>
    <n v="2.5671249120727557"/>
    <s v="DEJAR"/>
    <s v="DEJAR"/>
    <x v="0"/>
  </r>
  <r>
    <x v="37"/>
    <n v="51"/>
    <s v="Roble"/>
    <n v="19.100000000000001"/>
    <n v="10"/>
    <n v="286.52177400000005"/>
    <n v="0.1"/>
    <s v="LATIF"/>
    <n v="154.30963099368506"/>
    <n v="0.77154815496842521"/>
    <s v="DEJAR"/>
    <s v="DEJAR"/>
    <x v="0"/>
  </r>
  <r>
    <x v="37"/>
    <n v="52"/>
    <s v="Roble"/>
    <n v="17"/>
    <n v="10"/>
    <n v="226.98060000000001"/>
    <n v="0.1"/>
    <s v="LATIF"/>
    <n v="116.90268878718483"/>
    <n v="0.58451344393592408"/>
    <s v="DEJAR"/>
    <s v="DEJAR"/>
    <x v="0"/>
  </r>
  <r>
    <x v="37"/>
    <n v="53"/>
    <s v="Roble"/>
    <n v="21"/>
    <n v="10"/>
    <n v="346.3614"/>
    <n v="0.1"/>
    <s v="LATIF"/>
    <n v="193.44615534703902"/>
    <n v="0.96723077673519509"/>
    <s v="DEJAR"/>
    <s v="DEJAR"/>
    <x v="0"/>
  </r>
  <r>
    <x v="37"/>
    <n v="54"/>
    <s v="Pino"/>
    <n v="59.3"/>
    <n v="30"/>
    <n v="2761.8512459999997"/>
    <n v="0.1"/>
    <s v="CONIF"/>
    <n v="2142.4399091675473"/>
    <n v="10.712199545837736"/>
    <s v="DEJAR"/>
    <s v="DEJAR"/>
    <x v="0"/>
  </r>
  <r>
    <x v="37"/>
    <n v="55"/>
    <s v="Roble"/>
    <n v="18.8"/>
    <n v="10"/>
    <n v="277.59177600000004"/>
    <n v="0.1"/>
    <s v="LATIF"/>
    <n v="148.59533207280828"/>
    <n v="0.74297666036404142"/>
    <s v="DEJAR"/>
    <s v="DEJAR"/>
    <x v="0"/>
  </r>
  <r>
    <x v="37"/>
    <n v="56"/>
    <s v="Pino"/>
    <n v="46.5"/>
    <n v="30"/>
    <n v="1698.2311500000001"/>
    <n v="0.1"/>
    <s v="CONIF"/>
    <n v="1216.4823568030693"/>
    <n v="6.0824117840153455"/>
    <s v="DEJAR"/>
    <s v="DEJAR"/>
    <x v="0"/>
  </r>
  <r>
    <x v="37"/>
    <n v="57"/>
    <s v="Roble"/>
    <n v="18"/>
    <n v="12"/>
    <n v="254.46959999999999"/>
    <n v="0.1"/>
    <s v="LATIF"/>
    <n v="133.96512701589552"/>
    <n v="0.66982563507947757"/>
    <s v="DEJAR"/>
    <s v="DEJAR"/>
    <x v="0"/>
  </r>
  <r>
    <x v="38"/>
    <n v="1"/>
    <s v="Pino"/>
    <n v="33.4"/>
    <n v="17"/>
    <n v="876.16082399999993"/>
    <n v="0.1"/>
    <s v="CONIF"/>
    <n v="563.13023971229939"/>
    <n v="2.8156511985614965"/>
    <s v="DEJAR"/>
    <s v="DEJAR"/>
    <x v="0"/>
  </r>
  <r>
    <x v="38"/>
    <n v="2"/>
    <s v="Pino"/>
    <n v="36.700000000000003"/>
    <n v="19"/>
    <n v="1057.8474060000001"/>
    <n v="0.1"/>
    <s v="CONIF"/>
    <n v="701.22104409293627"/>
    <n v="3.5061052204646814"/>
    <s v="DEJAR"/>
    <s v="DEJAR"/>
    <x v="0"/>
  </r>
  <r>
    <x v="38"/>
    <n v="3"/>
    <s v="Pino"/>
    <n v="40.200000000000003"/>
    <n v="20"/>
    <n v="1269.2378160000001"/>
    <n v="0.1"/>
    <s v="CONIF"/>
    <n v="866.83483047776963"/>
    <n v="4.3341741523888482"/>
    <s v="DEJAR"/>
    <s v="DEJAR"/>
    <x v="0"/>
  </r>
  <r>
    <x v="38"/>
    <n v="4"/>
    <s v="Roble"/>
    <n v="20.9"/>
    <n v="6"/>
    <n v="343.07057399999997"/>
    <n v="0.1"/>
    <s v="LATIF"/>
    <n v="191.25776040535149"/>
    <n v="0.95628880202675748"/>
    <s v="DEJAR"/>
    <s v="DEJAR"/>
    <x v="0"/>
  </r>
  <r>
    <x v="38"/>
    <n v="5"/>
    <s v="Pino"/>
    <n v="32.799999999999997"/>
    <n v="18"/>
    <n v="844.9647359999999"/>
    <n v="0.1"/>
    <s v="CONIF"/>
    <n v="539.86381189271299"/>
    <n v="2.6993190594635652"/>
    <s v="DEJAR"/>
    <s v="DEJAR"/>
    <x v="0"/>
  </r>
  <r>
    <x v="38"/>
    <n v="6"/>
    <s v="Pino"/>
    <n v="37.1"/>
    <n v="18"/>
    <n v="1081.032414"/>
    <n v="0.1"/>
    <s v="CONIF"/>
    <n v="719.13944445865241"/>
    <n v="3.5956972222932619"/>
    <s v="DEJAR"/>
    <s v="DEJAR"/>
    <x v="0"/>
  </r>
  <r>
    <x v="38"/>
    <n v="7"/>
    <s v="Pino"/>
    <n v="43"/>
    <n v="20"/>
    <n v="1452.2046"/>
    <n v="0.1"/>
    <s v="CONIF"/>
    <n v="1013.9163800149536"/>
    <n v="5.0695819000747671"/>
    <s v="DEJAR"/>
    <s v="DEJAR"/>
    <x v="0"/>
  </r>
  <r>
    <x v="38"/>
    <n v="8"/>
    <s v="Pino"/>
    <n v="62.7"/>
    <n v="26"/>
    <n v="3087.6351660000005"/>
    <n v="0.1"/>
    <s v="CONIF"/>
    <n v="2439.3125041020785"/>
    <n v="12.196562520510392"/>
    <s v="DEJAR"/>
    <s v="DEJAR"/>
    <x v="0"/>
  </r>
  <r>
    <x v="38"/>
    <n v="9"/>
    <s v="Roble"/>
    <n v="29.4"/>
    <n v="16"/>
    <n v="678.86834399999987"/>
    <n v="0.1"/>
    <s v="LATIF"/>
    <n v="431.37774618379171"/>
    <n v="2.1568887309189586"/>
    <s v="DEJAR"/>
    <s v="DEJAR"/>
    <x v="0"/>
  </r>
  <r>
    <x v="38"/>
    <n v="10"/>
    <s v="Roble"/>
    <n v="34.200000000000003"/>
    <n v="16"/>
    <n v="918.63525600000003"/>
    <n v="0.1"/>
    <s v="LATIF"/>
    <n v="618.59122578462848"/>
    <n v="3.092956128923142"/>
    <s v="DEJAR"/>
    <s v="DEJAR"/>
    <x v="0"/>
  </r>
  <r>
    <x v="38"/>
    <n v="11"/>
    <s v="Roble"/>
    <n v="21.5"/>
    <n v="10"/>
    <n v="363.05115000000001"/>
    <n v="0.1"/>
    <s v="LATIF"/>
    <n v="204.60563254585173"/>
    <n v="1.0230281627292586"/>
    <s v="DEJAR"/>
    <s v="DEJAR"/>
    <x v="0"/>
  </r>
  <r>
    <x v="38"/>
    <n v="12"/>
    <s v="Roble"/>
    <n v="56.8"/>
    <n v="21"/>
    <n v="2533.8888959999999"/>
    <n v="0.1"/>
    <s v="LATIF"/>
    <n v="2072.7360131413225"/>
    <n v="10.363680065706612"/>
    <s v="DEJAR"/>
    <s v="DEJAR"/>
    <x v="0"/>
  </r>
  <r>
    <x v="38"/>
    <n v="13"/>
    <s v="Pino"/>
    <n v="27.6"/>
    <n v="15"/>
    <n v="598.28630400000009"/>
    <n v="0.1"/>
    <s v="CONIF"/>
    <n v="361.23784189648916"/>
    <n v="1.8061892094824457"/>
    <s v="DEJAR"/>
    <s v="DEJAR"/>
    <x v="0"/>
  </r>
  <r>
    <x v="38"/>
    <n v="14"/>
    <s v="Pino"/>
    <n v="44"/>
    <n v="20"/>
    <n v="1520.5344"/>
    <n v="0.1"/>
    <s v="CONIF"/>
    <n v="1069.6502848909329"/>
    <n v="5.3482514244546637"/>
    <s v="DEJAR"/>
    <s v="DEJAR"/>
    <x v="0"/>
  </r>
  <r>
    <x v="38"/>
    <n v="15"/>
    <s v="Roble"/>
    <n v="40.1"/>
    <n v="19"/>
    <n v="1262.9310540000001"/>
    <n v="0.1"/>
    <s v="LATIF"/>
    <n v="903.95713105203185"/>
    <n v="4.5197856552601596"/>
    <s v="DEJAR"/>
    <s v="DEJAR"/>
    <x v="0"/>
  </r>
  <r>
    <x v="38"/>
    <n v="16"/>
    <s v="Roble"/>
    <n v="19.3"/>
    <n v="14"/>
    <n v="292.55364600000001"/>
    <n v="0.1"/>
    <s v="LATIF"/>
    <n v="158.18885885496738"/>
    <n v="0.79094429427483692"/>
    <s v="DEJAR"/>
    <s v="DEJAR"/>
    <x v="0"/>
  </r>
  <r>
    <x v="38"/>
    <n v="17"/>
    <s v="Pino"/>
    <n v="35.700000000000003"/>
    <n v="18"/>
    <n v="1000.9844460000002"/>
    <n v="0.1"/>
    <s v="CONIF"/>
    <n v="657.54922438481537"/>
    <n v="3.2877461219240764"/>
    <s v="DEJAR"/>
    <s v="DEJAR"/>
    <x v="0"/>
  </r>
  <r>
    <x v="38"/>
    <n v="18"/>
    <s v="Pino"/>
    <n v="46.4"/>
    <n v="21"/>
    <n v="1690.934784"/>
    <n v="0.1"/>
    <s v="CONIF"/>
    <n v="1210.4017294235732"/>
    <n v="6.0520086471178658"/>
    <s v="DEJAR"/>
    <s v="DEJAR"/>
    <x v="0"/>
  </r>
  <r>
    <x v="38"/>
    <n v="19"/>
    <s v="Pino"/>
    <n v="27.2"/>
    <n v="16"/>
    <n v="581.07033599999988"/>
    <n v="0.1"/>
    <s v="CONIF"/>
    <n v="349.16892599096639"/>
    <n v="1.7458446299548318"/>
    <s v="DEJAR"/>
    <s v="DEJAR"/>
    <x v="0"/>
  </r>
  <r>
    <x v="38"/>
    <n v="20"/>
    <s v="Pino"/>
    <n v="22.2"/>
    <n v="15"/>
    <n v="387.07653599999998"/>
    <n v="0.1"/>
    <s v="CONIF"/>
    <n v="217.62092940279118"/>
    <n v="1.0881046470139559"/>
    <s v="DEJAR"/>
    <s v="DEJAR"/>
    <x v="0"/>
  </r>
  <r>
    <x v="38"/>
    <n v="21"/>
    <s v="Pino"/>
    <n v="30"/>
    <n v="16"/>
    <n v="706.86"/>
    <n v="0.1"/>
    <s v="CONIF"/>
    <n v="438.61364745199307"/>
    <n v="2.1930682372599652"/>
    <s v="DEJAR"/>
    <s v="DEJAR"/>
    <x v="0"/>
  </r>
  <r>
    <x v="38"/>
    <n v="22"/>
    <s v="Roble"/>
    <n v="16.100000000000001"/>
    <n v="10"/>
    <n v="203.58353400000001"/>
    <n v="0.1"/>
    <s v="LATIF"/>
    <n v="102.68777299018106"/>
    <n v="0.51343886495090529"/>
    <s v="DEJAR"/>
    <s v="DEJAR"/>
    <x v="0"/>
  </r>
  <r>
    <x v="38"/>
    <n v="23"/>
    <s v="Pino"/>
    <n v="32.700000000000003"/>
    <n v="17"/>
    <n v="839.82036600000015"/>
    <n v="0.1"/>
    <s v="CONIF"/>
    <n v="536.04043910689256"/>
    <n v="2.6802021955344628"/>
    <s v="DEJAR"/>
    <s v="DEJAR"/>
    <x v="0"/>
  </r>
  <r>
    <x v="38"/>
    <n v="24"/>
    <s v="Pino"/>
    <n v="47.8"/>
    <n v="22"/>
    <n v="1794.5133359999998"/>
    <n v="0.1"/>
    <s v="CONIF"/>
    <n v="1297.117063673307"/>
    <n v="6.4855853183665344"/>
    <s v="DEJAR"/>
    <s v="DEJAR"/>
    <x v="0"/>
  </r>
  <r>
    <x v="38"/>
    <n v="25"/>
    <s v="Roble"/>
    <n v="18.100000000000001"/>
    <n v="15"/>
    <n v="257.30489400000005"/>
    <n v="0.1"/>
    <s v="LATIF"/>
    <n v="135.74587820985087"/>
    <n v="0.67872939104925434"/>
    <s v="DEJAR"/>
    <s v="DEJAR"/>
    <x v="0"/>
  </r>
  <r>
    <x v="38"/>
    <n v="26"/>
    <s v="Roble"/>
    <n v="53.9"/>
    <n v="20"/>
    <n v="2281.7519339999999"/>
    <n v="0.1"/>
    <s v="LATIF"/>
    <n v="1829.3479972281107"/>
    <n v="9.1467399861405525"/>
    <s v="DEJAR"/>
    <s v="DEJAR"/>
    <x v="0"/>
  </r>
  <r>
    <x v="38"/>
    <n v="27"/>
    <s v="Roble"/>
    <n v="17.3"/>
    <n v="14"/>
    <n v="235.06236600000003"/>
    <n v="0.1"/>
    <s v="LATIF"/>
    <n v="121.88000372337804"/>
    <n v="0.60940001861689019"/>
    <s v="DEJAR"/>
    <s v="DEJAR"/>
    <x v="0"/>
  </r>
  <r>
    <x v="38"/>
    <n v="28"/>
    <s v="Pino"/>
    <n v="32.200000000000003"/>
    <n v="17"/>
    <n v="814.33413600000006"/>
    <n v="0.1"/>
    <s v="CONIF"/>
    <n v="517.15563892042849"/>
    <n v="2.5857781946021423"/>
    <s v="DEJAR"/>
    <s v="DEJAR"/>
    <x v="0"/>
  </r>
  <r>
    <x v="38"/>
    <n v="29"/>
    <s v="Pino"/>
    <n v="19.399999999999999"/>
    <n v="18"/>
    <n v="295.59314399999994"/>
    <n v="0.1"/>
    <s v="CONIF"/>
    <n v="159.00634029505304"/>
    <n v="0.79503170147526514"/>
    <s v="DEJAR"/>
    <s v="DEJAR"/>
    <x v="0"/>
  </r>
  <r>
    <x v="38"/>
    <n v="30"/>
    <s v="Pino"/>
    <n v="30.5"/>
    <n v="17"/>
    <n v="730.61834999999996"/>
    <n v="0.1"/>
    <s v="CONIF"/>
    <n v="455.81782168328931"/>
    <n v="2.2790891084164464"/>
    <s v="DEJAR"/>
    <s v="DEJAR"/>
    <x v="0"/>
  </r>
  <r>
    <x v="38"/>
    <n v="31"/>
    <s v="Pino"/>
    <n v="26.4"/>
    <n v="16"/>
    <n v="547.39238399999988"/>
    <n v="0.1"/>
    <s v="CONIF"/>
    <n v="325.7300212495245"/>
    <n v="1.6286501062476224"/>
    <s v="DEJAR"/>
    <s v="DEJAR"/>
    <x v="0"/>
  </r>
  <r>
    <x v="38"/>
    <n v="32"/>
    <s v="Pino"/>
    <n v="21.3"/>
    <n v="15"/>
    <n v="356.32812600000005"/>
    <n v="0.1"/>
    <s v="CONIF"/>
    <n v="197.63557582809386"/>
    <n v="0.98817787914046917"/>
    <s v="DEJAR"/>
    <s v="DEJAR"/>
    <x v="0"/>
  </r>
  <r>
    <x v="38"/>
    <n v="33"/>
    <s v="Pino"/>
    <n v="39.299999999999997"/>
    <n v="19"/>
    <n v="1213.0424459999997"/>
    <n v="0.1"/>
    <s v="CONIF"/>
    <n v="822.33258438756593"/>
    <n v="4.1116629219378291"/>
    <s v="DEJAR"/>
    <s v="DEJAR"/>
    <x v="0"/>
  </r>
  <r>
    <x v="38"/>
    <n v="34"/>
    <s v="Roble"/>
    <n v="28"/>
    <n v="16"/>
    <n v="615.75360000000001"/>
    <n v="0.1"/>
    <s v="LATIF"/>
    <n v="384.0191047547313"/>
    <n v="1.9200955237736563"/>
    <s v="DEJAR"/>
    <s v="DEJAR"/>
    <x v="0"/>
  </r>
  <r>
    <x v="38"/>
    <n v="35"/>
    <s v="Roble"/>
    <n v="31.8"/>
    <n v="16"/>
    <n v="794.22789599999999"/>
    <n v="0.1"/>
    <s v="LATIF"/>
    <n v="520.10048205854855"/>
    <n v="2.6005024102927425"/>
    <s v="DEJAR"/>
    <s v="DEJAR"/>
    <x v="0"/>
  </r>
  <r>
    <x v="38"/>
    <n v="36"/>
    <s v="Roble"/>
    <n v="22.2"/>
    <n v="15"/>
    <n v="387.07653599999998"/>
    <n v="0.1"/>
    <s v="LATIF"/>
    <n v="220.84266010365056"/>
    <n v="1.1042133005182526"/>
    <s v="DEJAR"/>
    <s v="DEJAR"/>
    <x v="0"/>
  </r>
  <r>
    <x v="38"/>
    <n v="37"/>
    <s v="Pino"/>
    <n v="40.700000000000003"/>
    <n v="20"/>
    <n v="1301.0072460000001"/>
    <n v="0.1"/>
    <s v="CONIF"/>
    <n v="892.1378268914292"/>
    <n v="4.4606891344571453"/>
    <s v="DEJAR"/>
    <s v="DEJAR"/>
    <x v="0"/>
  </r>
  <r>
    <x v="38"/>
    <n v="38"/>
    <s v="Roble"/>
    <n v="52.1"/>
    <n v="22"/>
    <n v="2131.8976140000004"/>
    <n v="0.1"/>
    <s v="LATIF"/>
    <n v="1687.0854246548597"/>
    <n v="8.4354271232742981"/>
    <s v="DEJAR"/>
    <s v="DEJAR"/>
    <x v="0"/>
  </r>
  <r>
    <x v="39"/>
    <n v="1"/>
    <s v="Pino"/>
    <n v="29.1"/>
    <n v="18"/>
    <n v="665.08457400000009"/>
    <n v="0.1"/>
    <s v="CONIF"/>
    <n v="408.5935439046329"/>
    <n v="2.0429677195231641"/>
    <s v="DEJAR"/>
    <s v="DEJAR"/>
    <x v="0"/>
  </r>
  <r>
    <x v="39"/>
    <n v="2"/>
    <s v="Pino"/>
    <n v="22"/>
    <n v="15"/>
    <n v="380.1336"/>
    <n v="0.1"/>
    <s v="CONIF"/>
    <n v="213.08474152497325"/>
    <n v="1.0654237076248663"/>
    <s v="DEJAR"/>
    <s v="DEJAR"/>
    <x v="0"/>
  </r>
  <r>
    <x v="39"/>
    <n v="3"/>
    <s v="Pino"/>
    <n v="30.3"/>
    <n v="19"/>
    <n v="721.06788600000004"/>
    <n v="0.1"/>
    <s v="CONIF"/>
    <n v="448.89083973254964"/>
    <n v="2.2444541986627478"/>
    <s v="DEJAR"/>
    <s v="DEJAR"/>
    <x v="0"/>
  </r>
  <r>
    <x v="39"/>
    <n v="4"/>
    <s v="Pino"/>
    <n v="35.700000000000003"/>
    <n v="20"/>
    <n v="1000.9844460000002"/>
    <n v="0.1"/>
    <s v="CONIF"/>
    <n v="657.54922438481537"/>
    <n v="3.2877461219240764"/>
    <s v="DEJAR"/>
    <s v="DEJAR"/>
    <x v="0"/>
  </r>
  <r>
    <x v="39"/>
    <n v="5"/>
    <s v="Roble"/>
    <n v="16.399999999999999"/>
    <n v="12"/>
    <n v="211.24118399999998"/>
    <n v="0.1"/>
    <s v="LATIF"/>
    <n v="107.30739494292642"/>
    <n v="0.53653697471463202"/>
    <s v="DEJAR"/>
    <s v="DEJAR"/>
    <x v="0"/>
  </r>
  <r>
    <x v="39"/>
    <n v="6"/>
    <s v="Roble"/>
    <n v="19.100000000000001"/>
    <n v="17"/>
    <n v="286.52177400000005"/>
    <n v="0.1"/>
    <s v="LATIF"/>
    <n v="154.30963099368506"/>
    <n v="0.77154815496842521"/>
    <s v="DEJAR"/>
    <s v="DEJAR"/>
    <x v="0"/>
  </r>
  <r>
    <x v="39"/>
    <n v="7"/>
    <s v="Pino"/>
    <n v="32.200000000000003"/>
    <n v="17"/>
    <n v="814.33413600000006"/>
    <n v="0.1"/>
    <s v="CONIF"/>
    <n v="517.15563892042849"/>
    <n v="2.5857781946021423"/>
    <s v="DEJAR"/>
    <s v="DEJAR"/>
    <x v="0"/>
  </r>
  <r>
    <x v="39"/>
    <n v="8"/>
    <s v="Pino"/>
    <n v="44"/>
    <n v="22"/>
    <n v="1520.5344"/>
    <n v="0.1"/>
    <s v="CONIF"/>
    <n v="1069.6502848909329"/>
    <n v="5.3482514244546637"/>
    <s v="DEJAR"/>
    <s v="DEJAR"/>
    <x v="0"/>
  </r>
  <r>
    <x v="39"/>
    <n v="9"/>
    <s v="Pino"/>
    <n v="42.9"/>
    <n v="20"/>
    <n v="1445.4580139999998"/>
    <n v="0.1"/>
    <s v="CONIF"/>
    <n v="1008.4364034860454"/>
    <n v="5.0421820174302265"/>
    <s v="DEJAR"/>
    <s v="DEJAR"/>
    <x v="0"/>
  </r>
  <r>
    <x v="39"/>
    <n v="10"/>
    <s v="Roble"/>
    <n v="20.7"/>
    <n v="10"/>
    <n v="336.53604599999994"/>
    <n v="0.1"/>
    <s v="LATIF"/>
    <n v="186.92425983746028"/>
    <n v="0.9346212991873013"/>
    <s v="DEJAR"/>
    <s v="DEJAR"/>
    <x v="0"/>
  </r>
  <r>
    <x v="39"/>
    <n v="11"/>
    <s v="Roble"/>
    <n v="18.600000000000001"/>
    <n v="16"/>
    <n v="271.71698400000002"/>
    <n v="0.1"/>
    <s v="LATIF"/>
    <n v="144.85516635748897"/>
    <n v="0.72427583178744481"/>
    <s v="DEJAR"/>
    <s v="DEJAR"/>
    <x v="0"/>
  </r>
  <r>
    <x v="39"/>
    <n v="12"/>
    <s v="Roble"/>
    <n v="24.8"/>
    <n v="18"/>
    <n v="483.05241600000005"/>
    <n v="0.1"/>
    <s v="LATIF"/>
    <n v="287.55883622451108"/>
    <n v="1.4377941811225552"/>
    <s v="DEJAR"/>
    <s v="DEJAR"/>
    <x v="0"/>
  </r>
  <r>
    <x v="39"/>
    <n v="13"/>
    <s v="Pino"/>
    <n v="37"/>
    <n v="19"/>
    <n v="1075.2126000000001"/>
    <n v="0.1"/>
    <s v="CONIF"/>
    <n v="714.63566127853471"/>
    <n v="3.5731783063926734"/>
    <s v="DEJAR"/>
    <s v="DEJAR"/>
    <x v="0"/>
  </r>
  <r>
    <x v="39"/>
    <n v="14"/>
    <s v="Pino"/>
    <n v="40.1"/>
    <n v="21"/>
    <n v="1262.9310540000001"/>
    <n v="0.1"/>
    <s v="CONIF"/>
    <n v="861.82401319078087"/>
    <n v="4.3091200659539037"/>
    <s v="DEJAR"/>
    <s v="DEJAR"/>
    <x v="0"/>
  </r>
  <r>
    <x v="39"/>
    <n v="15"/>
    <s v="Roble"/>
    <n v="30.2"/>
    <n v="17"/>
    <n v="716.31621599999994"/>
    <n v="0.1"/>
    <s v="LATIF"/>
    <n v="459.88425416871877"/>
    <n v="2.2994212708435935"/>
    <s v="DEJAR"/>
    <s v="DEJAR"/>
    <x v="0"/>
  </r>
  <r>
    <x v="39"/>
    <n v="16"/>
    <s v="Pino"/>
    <n v="31.7"/>
    <n v="16"/>
    <n v="789.24060599999996"/>
    <n v="0.1"/>
    <s v="CONIF"/>
    <n v="498.65617842765715"/>
    <n v="2.4932808921382854"/>
    <s v="DEJAR"/>
    <s v="DEJAR"/>
    <x v="0"/>
  </r>
  <r>
    <x v="39"/>
    <n v="17"/>
    <s v="Pino"/>
    <n v="28.5"/>
    <n v="18"/>
    <n v="637.94114999999999"/>
    <n v="0.1"/>
    <s v="CONIF"/>
    <n v="389.25187501357902"/>
    <n v="1.9462593750678951"/>
    <s v="DEJAR"/>
    <s v="DEJAR"/>
    <x v="0"/>
  </r>
  <r>
    <x v="39"/>
    <n v="18"/>
    <s v="Pino"/>
    <n v="25.2"/>
    <n v="16"/>
    <n v="498.76041599999996"/>
    <n v="0.1"/>
    <s v="CONIF"/>
    <n v="292.30185940526428"/>
    <n v="1.4615092970263213"/>
    <s v="DEJAR"/>
    <s v="DEJAR"/>
    <x v="0"/>
  </r>
  <r>
    <x v="39"/>
    <n v="19"/>
    <s v="Roble"/>
    <n v="27.9"/>
    <n v="16"/>
    <n v="611.36321399999997"/>
    <n v="0.1"/>
    <s v="LATIF"/>
    <n v="380.75820090243121"/>
    <n v="1.903791004512156"/>
    <s v="DEJAR"/>
    <s v="DEJAR"/>
    <x v="0"/>
  </r>
  <r>
    <x v="39"/>
    <n v="20"/>
    <s v="Pino"/>
    <n v="43"/>
    <n v="19"/>
    <n v="1452.2046"/>
    <n v="0.1"/>
    <s v="CONIF"/>
    <n v="1013.9163800149536"/>
    <n v="5.0695819000747671"/>
    <s v="DEJAR"/>
    <s v="DEJAR"/>
    <x v="0"/>
  </r>
  <r>
    <x v="39"/>
    <n v="21"/>
    <s v="Pino"/>
    <n v="37.1"/>
    <n v="18"/>
    <n v="1081.032414"/>
    <n v="0.1"/>
    <s v="CONIF"/>
    <n v="719.13944445865241"/>
    <n v="3.5956972222932619"/>
    <s v="DEJAR"/>
    <s v="DEJAR"/>
    <x v="0"/>
  </r>
  <r>
    <x v="39"/>
    <n v="22"/>
    <s v="Pino"/>
    <n v="41.2"/>
    <n v="19"/>
    <n v="1333.1693760000003"/>
    <n v="0.1"/>
    <s v="CONIF"/>
    <n v="917.85690449369213"/>
    <n v="4.5892845224684606"/>
    <s v="DEJAR"/>
    <s v="DEJAR"/>
    <x v="0"/>
  </r>
  <r>
    <x v="39"/>
    <n v="23"/>
    <s v="Roble"/>
    <n v="15.7"/>
    <n v="10"/>
    <n v="193.59324599999999"/>
    <n v="0.1"/>
    <s v="LATIF"/>
    <n v="96.711021847370617"/>
    <n v="0.48355510923685302"/>
    <s v="DEJAR"/>
    <s v="DEJAR"/>
    <x v="0"/>
  </r>
  <r>
    <x v="39"/>
    <n v="24"/>
    <s v="Roble"/>
    <n v="17.3"/>
    <n v="12"/>
    <n v="235.06236600000003"/>
    <n v="0.1"/>
    <s v="LATIF"/>
    <n v="121.88000372337804"/>
    <n v="0.60940001861689019"/>
    <s v="DEJAR"/>
    <s v="DEJAR"/>
    <x v="0"/>
  </r>
  <r>
    <x v="39"/>
    <n v="25"/>
    <s v="Pino"/>
    <n v="19.600000000000001"/>
    <n v="15"/>
    <n v="301.71926400000007"/>
    <n v="0.1"/>
    <s v="CONIF"/>
    <n v="162.84804350280578"/>
    <n v="0.81424021751402875"/>
    <s v="DEJAR"/>
    <s v="DEJAR"/>
    <x v="0"/>
  </r>
  <r>
    <x v="39"/>
    <n v="26"/>
    <s v="Roble"/>
    <n v="14.4"/>
    <n v="12"/>
    <n v="162.860544"/>
    <n v="0.1"/>
    <s v="LATIF"/>
    <n v="78.705625560156477"/>
    <n v="0.39352812780078239"/>
    <s v="DEJAR"/>
    <s v="DEJAR"/>
    <x v="0"/>
  </r>
  <r>
    <x v="39"/>
    <n v="27"/>
    <s v="Pino"/>
    <n v="24.9"/>
    <n v="19"/>
    <n v="486.95585399999987"/>
    <n v="0.1"/>
    <s v="CONIF"/>
    <n v="284.26610021364826"/>
    <n v="1.4213305010682411"/>
    <s v="DEJAR"/>
    <s v="DEJAR"/>
    <x v="0"/>
  </r>
  <r>
    <x v="39"/>
    <n v="28"/>
    <s v="Pino"/>
    <n v="27.5"/>
    <n v="16"/>
    <n v="593.95875000000001"/>
    <n v="0.1"/>
    <s v="CONIF"/>
    <n v="358.19867476223197"/>
    <n v="1.7909933738111599"/>
    <s v="DEJAR"/>
    <s v="DEJAR"/>
    <x v="0"/>
  </r>
  <r>
    <x v="39"/>
    <n v="29"/>
    <s v="Pino"/>
    <n v="32.299999999999997"/>
    <n v="15"/>
    <n v="819.39996599999984"/>
    <n v="0.1"/>
    <s v="CONIF"/>
    <n v="520.90170907955439"/>
    <n v="2.6045085453977714"/>
    <s v="DEJAR"/>
    <s v="DEJAR"/>
    <x v="0"/>
  </r>
  <r>
    <x v="39"/>
    <n v="30"/>
    <s v="Pino"/>
    <n v="34"/>
    <n v="15"/>
    <n v="907.92240000000004"/>
    <n v="0.1"/>
    <s v="CONIF"/>
    <n v="586.95824798631986"/>
    <n v="2.9347912399315992"/>
    <s v="DEJAR"/>
    <s v="DEJAR"/>
    <x v="0"/>
  </r>
  <r>
    <x v="39"/>
    <n v="31"/>
    <s v="Roble"/>
    <n v="19.899999999999999"/>
    <n v="17"/>
    <n v="311.02625399999994"/>
    <n v="0.1"/>
    <s v="LATIF"/>
    <n v="170.16353054229634"/>
    <n v="0.85081765271148169"/>
    <s v="DEJAR"/>
    <s v="DEJAR"/>
    <x v="0"/>
  </r>
  <r>
    <x v="39"/>
    <n v="32"/>
    <s v="Pino"/>
    <n v="20.7"/>
    <n v="16"/>
    <n v="336.53604599999994"/>
    <n v="0.1"/>
    <s v="CONIF"/>
    <n v="184.91870278496805"/>
    <n v="0.92459351392484024"/>
    <s v="DEJAR"/>
    <s v="DEJAR"/>
    <x v="0"/>
  </r>
  <r>
    <x v="39"/>
    <n v="33"/>
    <s v="Pino"/>
    <n v="18"/>
    <n v="16"/>
    <n v="254.46959999999999"/>
    <n v="0.1"/>
    <s v="CONIF"/>
    <n v="133.5666756910525"/>
    <n v="0.66783337845526236"/>
    <s v="DEJAR"/>
    <s v="DEJAR"/>
    <x v="0"/>
  </r>
  <r>
    <x v="39"/>
    <n v="34"/>
    <s v="Pino"/>
    <n v="16"/>
    <n v="13"/>
    <n v="201.0624"/>
    <n v="0.1"/>
    <s v="CONIF"/>
    <n v="101.53913507623321"/>
    <n v="0.507695675381166"/>
    <s v="DEJAR"/>
    <s v="DEJAR"/>
    <x v="0"/>
  </r>
  <r>
    <x v="39"/>
    <n v="35"/>
    <s v="Roble"/>
    <n v="12.7"/>
    <n v="10"/>
    <n v="126.67716599999999"/>
    <n v="0.1"/>
    <s v="LATIF"/>
    <n v="58.339727802004475"/>
    <n v="0.29169863901002235"/>
    <s v="DEJAR"/>
    <s v="DEJAR"/>
    <x v="0"/>
  </r>
  <r>
    <x v="39"/>
    <n v="36"/>
    <s v="Pino"/>
    <n v="36.9"/>
    <n v="17"/>
    <n v="1069.4084939999998"/>
    <n v="0.1"/>
    <s v="CONIF"/>
    <n v="710.1480096937255"/>
    <n v="3.5507400484686271"/>
    <s v="DEJAR"/>
    <s v="DEJAR"/>
    <x v="0"/>
  </r>
  <r>
    <x v="39"/>
    <n v="37"/>
    <s v="Pino"/>
    <n v="32.200000000000003"/>
    <n v="14"/>
    <n v="814.33413600000006"/>
    <n v="0.1"/>
    <s v="CONIF"/>
    <n v="517.15563892042849"/>
    <n v="2.5857781946021423"/>
    <s v="DEJAR"/>
    <s v="DEJAR"/>
    <x v="0"/>
  </r>
  <r>
    <x v="39"/>
    <n v="38"/>
    <s v="Roble"/>
    <n v="21.3"/>
    <n v="15"/>
    <n v="356.32812600000005"/>
    <n v="0.1"/>
    <s v="LATIF"/>
    <n v="200.09823603943784"/>
    <n v="1.000491180197189"/>
    <s v="DEJAR"/>
    <s v="DEJAR"/>
    <x v="0"/>
  </r>
  <r>
    <x v="39"/>
    <n v="39"/>
    <s v="Roble"/>
    <n v="24.4"/>
    <n v="16"/>
    <n v="467.59574399999991"/>
    <n v="0.1"/>
    <s v="LATIF"/>
    <n v="276.62709532143464"/>
    <n v="1.3831354766071731"/>
    <s v="DEJAR"/>
    <s v="DEJAR"/>
    <x v="0"/>
  </r>
  <r>
    <x v="40"/>
    <n v="1"/>
    <s v="Pino"/>
    <n v="37.799999999999997"/>
    <n v="20"/>
    <n v="1122.2109359999997"/>
    <n v="0.1"/>
    <s v="CONIF"/>
    <n v="751.11880697770221"/>
    <n v="3.7555940348885106"/>
    <s v="DEJAR"/>
    <s v="DEJAR"/>
    <x v="0"/>
  </r>
  <r>
    <x v="40"/>
    <n v="2"/>
    <s v="Pino"/>
    <n v="30.1"/>
    <n v="18"/>
    <n v="711.58025400000008"/>
    <n v="0.1"/>
    <s v="CONIF"/>
    <n v="442.0242959468863"/>
    <n v="2.2101214797344313"/>
    <s v="DEJAR"/>
    <s v="DEJAR"/>
    <x v="0"/>
  </r>
  <r>
    <x v="40"/>
    <n v="3"/>
    <s v="Pino"/>
    <n v="34.5"/>
    <n v="18"/>
    <n v="934.82235000000003"/>
    <n v="0.1"/>
    <s v="CONIF"/>
    <n v="607.2462782424343"/>
    <n v="3.036231391212171"/>
    <s v="DEJAR"/>
    <s v="DEJAR"/>
    <x v="0"/>
  </r>
  <r>
    <x v="40"/>
    <n v="4"/>
    <s v="Pino"/>
    <n v="34.9"/>
    <n v="18"/>
    <n v="956.62505399999998"/>
    <n v="0.1"/>
    <s v="CONIF"/>
    <n v="623.76040053293355"/>
    <n v="3.1188020026646677"/>
    <s v="DEJAR"/>
    <s v="DEJAR"/>
    <x v="0"/>
  </r>
  <r>
    <x v="40"/>
    <n v="5"/>
    <s v="Roble"/>
    <n v="11.5"/>
    <n v="5"/>
    <n v="103.86915"/>
    <n v="0.1"/>
    <s v="LATIF"/>
    <n v="46.049095165044989"/>
    <n v="0.23024547582522495"/>
    <s v="DEJAR"/>
    <s v="DEJAR"/>
    <x v="0"/>
  </r>
  <r>
    <x v="40"/>
    <n v="6"/>
    <s v="Roble"/>
    <n v="14.8"/>
    <n v="10"/>
    <n v="172.03401600000001"/>
    <n v="0.1"/>
    <s v="LATIF"/>
    <n v="84.017101121722348"/>
    <n v="0.42008550560861174"/>
    <s v="DEJAR"/>
    <s v="DEJAR"/>
    <x v="0"/>
  </r>
  <r>
    <x v="40"/>
    <n v="7"/>
    <s v="Roble"/>
    <n v="10.9"/>
    <n v="5"/>
    <n v="93.313373999999996"/>
    <n v="0.1"/>
    <s v="LATIF"/>
    <n v="40.527855468425209"/>
    <n v="0.20263927734212603"/>
    <s v="DEJAR"/>
    <s v="DEJAR"/>
    <x v="0"/>
  </r>
  <r>
    <x v="40"/>
    <n v="8"/>
    <s v="Roble"/>
    <n v="16.8"/>
    <n v="10"/>
    <n v="221.67129600000001"/>
    <n v="0.1"/>
    <s v="LATIF"/>
    <n v="113.65122407557132"/>
    <n v="0.56825612037785656"/>
    <s v="DEJAR"/>
    <s v="DEJAR"/>
    <x v="0"/>
  </r>
  <r>
    <x v="40"/>
    <n v="9"/>
    <s v="Pino"/>
    <n v="40.6"/>
    <n v="20"/>
    <n v="1294.621944"/>
    <n v="0.1"/>
    <s v="CONIF"/>
    <n v="887.0439947284392"/>
    <n v="4.4352199736421953"/>
    <s v="DEJAR"/>
    <s v="DEJAR"/>
    <x v="0"/>
  </r>
  <r>
    <x v="40"/>
    <n v="10"/>
    <s v="Roble"/>
    <n v="16.100000000000001"/>
    <n v="6"/>
    <n v="203.58353400000001"/>
    <n v="0.1"/>
    <s v="LATIF"/>
    <n v="102.68777299018106"/>
    <n v="0.51343886495090529"/>
    <s v="DEJAR"/>
    <s v="DEJAR"/>
    <x v="0"/>
  </r>
  <r>
    <x v="40"/>
    <n v="11"/>
    <s v="Roble"/>
    <n v="14.3"/>
    <n v="5"/>
    <n v="160.60644600000001"/>
    <n v="0.1"/>
    <s v="LATIF"/>
    <n v="77.409130668892431"/>
    <n v="0.38704565334446217"/>
    <s v="DEJAR"/>
    <s v="DEJAR"/>
    <x v="0"/>
  </r>
  <r>
    <x v="40"/>
    <n v="12"/>
    <s v="Pino"/>
    <n v="43"/>
    <n v="20"/>
    <n v="1452.2046"/>
    <n v="0.1"/>
    <s v="CONIF"/>
    <n v="1013.9163800149536"/>
    <n v="5.0695819000747671"/>
    <s v="DEJAR"/>
    <s v="DEJAR"/>
    <x v="0"/>
  </r>
  <r>
    <x v="40"/>
    <n v="13"/>
    <s v="Pino"/>
    <n v="39.799999999999997"/>
    <n v="20"/>
    <n v="1244.1050159999998"/>
    <n v="0.1"/>
    <s v="CONIF"/>
    <n v="846.89088214182652"/>
    <n v="4.234454410709132"/>
    <s v="DEJAR"/>
    <s v="DEJAR"/>
    <x v="0"/>
  </r>
  <r>
    <x v="40"/>
    <n v="14"/>
    <s v="Roble"/>
    <n v="12.4"/>
    <n v="8"/>
    <n v="120.76310400000001"/>
    <n v="0.1"/>
    <s v="LATIF"/>
    <n v="55.108515511219728"/>
    <n v="0.27554257755609862"/>
    <s v="DEJAR"/>
    <s v="DEJAR"/>
    <x v="0"/>
  </r>
  <r>
    <x v="40"/>
    <n v="15"/>
    <s v="Pino"/>
    <n v="45.9"/>
    <n v="20"/>
    <n v="1654.688574"/>
    <n v="0.1"/>
    <s v="CONIF"/>
    <n v="1180.2589506386037"/>
    <n v="5.9012947531930182"/>
    <s v="DEJAR"/>
    <s v="DEJAR"/>
    <x v="0"/>
  </r>
  <r>
    <x v="40"/>
    <n v="16"/>
    <s v="Pino"/>
    <n v="30.2"/>
    <n v="19"/>
    <n v="716.31621599999994"/>
    <n v="0.1"/>
    <s v="CONIF"/>
    <n v="445.45002124277238"/>
    <n v="2.2272501062138619"/>
    <s v="DEJAR"/>
    <s v="DEJAR"/>
    <x v="0"/>
  </r>
  <r>
    <x v="40"/>
    <n v="17"/>
    <s v="Pino"/>
    <n v="36.4"/>
    <n v="19"/>
    <n v="1040.6235839999999"/>
    <n v="0.1"/>
    <s v="CONIF"/>
    <n v="687.95122436270469"/>
    <n v="3.4397561218135233"/>
    <s v="DEJAR"/>
    <s v="DEJAR"/>
    <x v="0"/>
  </r>
  <r>
    <x v="40"/>
    <n v="18"/>
    <s v="Roble"/>
    <n v="20.100000000000001"/>
    <n v="12"/>
    <n v="317.30945400000002"/>
    <n v="0.1"/>
    <s v="LATIF"/>
    <n v="174.26815222515748"/>
    <n v="0.8713407611257874"/>
    <s v="DEJAR"/>
    <s v="DEJAR"/>
    <x v="0"/>
  </r>
  <r>
    <x v="40"/>
    <n v="19"/>
    <s v="Pino"/>
    <n v="40.799999999999997"/>
    <n v="19"/>
    <n v="1307.4082559999999"/>
    <n v="0.1"/>
    <s v="CONIF"/>
    <n v="897.24830234623084"/>
    <n v="4.486241511731154"/>
    <s v="DEJAR"/>
    <s v="DEJAR"/>
    <x v="0"/>
  </r>
  <r>
    <x v="40"/>
    <n v="20"/>
    <s v="Roble"/>
    <n v="21.4"/>
    <n v="12"/>
    <n v="359.68178399999994"/>
    <n v="0.1"/>
    <s v="LATIF"/>
    <n v="202.34464923024288"/>
    <n v="1.0117232461512142"/>
    <s v="DEJAR"/>
    <s v="DEJAR"/>
    <x v="0"/>
  </r>
  <r>
    <x v="40"/>
    <n v="21"/>
    <s v="Roble"/>
    <n v="19.600000000000001"/>
    <n v="10"/>
    <n v="301.71926400000007"/>
    <n v="0.1"/>
    <s v="LATIF"/>
    <n v="164.1128018733969"/>
    <n v="0.82056400936698448"/>
    <s v="DEJAR"/>
    <s v="DEJAR"/>
    <x v="0"/>
  </r>
  <r>
    <x v="40"/>
    <n v="22"/>
    <s v="Pino"/>
    <n v="29.8"/>
    <n v="16"/>
    <n v="697.46661600000004"/>
    <n v="0.1"/>
    <s v="CONIF"/>
    <n v="431.83751511009552"/>
    <n v="2.1591875755504777"/>
    <s v="DEJAR"/>
    <s v="DEJAR"/>
    <x v="0"/>
  </r>
  <r>
    <x v="40"/>
    <n v="23"/>
    <s v="Pino"/>
    <n v="31"/>
    <n v="17"/>
    <n v="754.76940000000002"/>
    <n v="0.1"/>
    <s v="CONIF"/>
    <n v="473.40054798786537"/>
    <n v="2.3670027399393265"/>
    <s v="DEJAR"/>
    <s v="DEJAR"/>
    <x v="0"/>
  </r>
  <r>
    <x v="40"/>
    <n v="24"/>
    <s v="Pino"/>
    <n v="24.5"/>
    <n v="17"/>
    <n v="471.43635"/>
    <n v="0.1"/>
    <s v="CONIF"/>
    <n v="273.75002523815579"/>
    <n v="1.3687501261907788"/>
    <s v="DEJAR"/>
    <s v="DEJAR"/>
    <x v="0"/>
  </r>
  <r>
    <x v="40"/>
    <n v="25"/>
    <s v="Roble"/>
    <n v="17.8"/>
    <n v="11"/>
    <n v="248.84613600000003"/>
    <n v="0.1"/>
    <s v="LATIF"/>
    <n v="130.44449964469851"/>
    <n v="0.65222249822349254"/>
    <s v="DEJAR"/>
    <s v="DEJAR"/>
    <x v="0"/>
  </r>
  <r>
    <x v="40"/>
    <n v="26"/>
    <s v="Roble"/>
    <n v="15.4"/>
    <n v="20"/>
    <n v="186.26546400000001"/>
    <n v="0.1"/>
    <s v="LATIF"/>
    <n v="92.364419453989825"/>
    <n v="0.46182209726994911"/>
    <s v="DEJAR"/>
    <s v="DEJAR"/>
    <x v="0"/>
  </r>
  <r>
    <x v="40"/>
    <n v="27"/>
    <s v="Pino"/>
    <n v="28.8"/>
    <n v="18"/>
    <n v="651.44217600000002"/>
    <n v="0.1"/>
    <s v="CONIF"/>
    <n v="398.85583831292632"/>
    <n v="1.9942791915646314"/>
    <s v="DEJAR"/>
    <s v="DEJAR"/>
    <x v="0"/>
  </r>
  <r>
    <x v="40"/>
    <n v="28"/>
    <s v="Pino"/>
    <n v="38"/>
    <n v="20"/>
    <n v="1134.1176"/>
    <n v="0.1"/>
    <s v="CONIF"/>
    <n v="760.40176124087304"/>
    <n v="3.8020088062043649"/>
    <s v="DEJAR"/>
    <s v="DEJAR"/>
    <x v="0"/>
  </r>
  <r>
    <x v="40"/>
    <n v="29"/>
    <s v="Roble"/>
    <n v="16"/>
    <n v="10"/>
    <n v="201.0624"/>
    <n v="0.1"/>
    <s v="LATIF"/>
    <n v="101.17406776284028"/>
    <n v="0.5058703388142014"/>
    <s v="DEJAR"/>
    <s v="DEJAR"/>
    <x v="0"/>
  </r>
  <r>
    <x v="40"/>
    <n v="30"/>
    <s v="Roble"/>
    <n v="14.9"/>
    <n v="10"/>
    <n v="174.36665400000001"/>
    <n v="0.1"/>
    <s v="LATIF"/>
    <n v="85.376509277606644"/>
    <n v="0.42688254638803325"/>
    <s v="DEJAR"/>
    <s v="DEJAR"/>
    <x v="0"/>
  </r>
  <r>
    <x v="40"/>
    <n v="31"/>
    <s v="Roble"/>
    <n v="12.6"/>
    <n v="11"/>
    <n v="124.69010399999999"/>
    <n v="0.1"/>
    <s v="LATIF"/>
    <n v="57.25077756729295"/>
    <n v="0.28625388783646472"/>
    <s v="DEJAR"/>
    <s v="DEJAR"/>
    <x v="0"/>
  </r>
  <r>
    <x v="40"/>
    <n v="32"/>
    <s v="Pino"/>
    <n v="36.4"/>
    <n v="19"/>
    <n v="1040.6235839999999"/>
    <n v="0.1"/>
    <s v="CONIF"/>
    <n v="687.95122436270469"/>
    <n v="3.4397561218135233"/>
    <s v="DEJAR"/>
    <s v="DEJAR"/>
    <x v="0"/>
  </r>
  <r>
    <x v="40"/>
    <n v="33"/>
    <s v="Pino"/>
    <n v="42.1"/>
    <n v="20"/>
    <n v="1392.0508139999999"/>
    <n v="0.1"/>
    <s v="CONIF"/>
    <n v="965.2050840829055"/>
    <n v="4.8260254204145276"/>
    <s v="DEJAR"/>
    <s v="DEJAR"/>
    <x v="0"/>
  </r>
  <r>
    <x v="40"/>
    <n v="34"/>
    <s v="Pino"/>
    <n v="25.4"/>
    <n v="16"/>
    <n v="506.70866399999994"/>
    <n v="0.1"/>
    <s v="CONIF"/>
    <n v="297.73012203395768"/>
    <n v="1.4886506101697885"/>
    <s v="DEJAR"/>
    <s v="DEJAR"/>
    <x v="0"/>
  </r>
  <r>
    <x v="40"/>
    <n v="35"/>
    <s v="Pino"/>
    <n v="35.9"/>
    <n v="16"/>
    <n v="1012.231374"/>
    <n v="0.1"/>
    <s v="CONIF"/>
    <n v="666.15557307897052"/>
    <n v="3.3307778653948525"/>
    <s v="DEJAR"/>
    <s v="DEJ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5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T5:U47" firstHeaderRow="1" firstDataRow="1" firstDataCol="1" rowPageCount="1" colPageCount="1"/>
  <pivotFields count="13">
    <pivotField axis="axisRow" showAll="0">
      <items count="53">
        <item m="1" x="42"/>
        <item m="1" x="48"/>
        <item m="1" x="46"/>
        <item m="1" x="41"/>
        <item m="1" x="51"/>
        <item m="1" x="50"/>
        <item m="1" x="49"/>
        <item m="1" x="47"/>
        <item m="1" x="45"/>
        <item m="1" x="44"/>
        <item m="1" x="43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26"/>
        <item x="35"/>
        <item x="36"/>
        <item x="37"/>
        <item x="38"/>
        <item x="39"/>
        <item x="40"/>
        <item x="27"/>
        <item x="28"/>
        <item x="29"/>
        <item x="30"/>
        <item x="31"/>
        <item x="32"/>
        <item x="33"/>
        <item x="3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numFmtId="164" showAll="0"/>
    <pivotField showAll="0"/>
    <pivotField numFmtId="167" showAll="0"/>
    <pivotField showAll="0"/>
    <pivotField showAll="0"/>
    <pivotField numFmtId="4" showAll="0"/>
    <pivotField dataField="1" numFmtId="166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4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12" hier="-1"/>
  </pageFields>
  <dataFields count="1">
    <dataField name="Suma de Carbono (tC/ha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90" zoomScaleNormal="90" workbookViewId="0">
      <pane ySplit="2" topLeftCell="A3" activePane="bottomLeft" state="frozen"/>
      <selection activeCell="B1" sqref="B1"/>
      <selection pane="bottomLeft" activeCell="B2" sqref="B2"/>
    </sheetView>
  </sheetViews>
  <sheetFormatPr baseColWidth="10" defaultColWidth="11.42578125" defaultRowHeight="15" x14ac:dyDescent="0.25"/>
  <cols>
    <col min="1" max="1" width="4.140625" style="1" bestFit="1" customWidth="1"/>
    <col min="2" max="3" width="17.140625" style="1" bestFit="1" customWidth="1"/>
    <col min="4" max="4" width="11.7109375" style="1" bestFit="1" customWidth="1"/>
    <col min="5" max="5" width="11.42578125" style="1"/>
    <col min="6" max="6" width="12.5703125" style="1" bestFit="1" customWidth="1"/>
    <col min="7" max="7" width="16.85546875" style="1" bestFit="1" customWidth="1"/>
    <col min="8" max="8" width="14.7109375" style="1" customWidth="1"/>
    <col min="9" max="9" width="13.5703125" style="1" customWidth="1"/>
    <col min="10" max="10" width="14.140625" style="1" customWidth="1"/>
    <col min="11" max="12" width="11.42578125" style="1"/>
    <col min="13" max="13" width="17.140625" style="1" bestFit="1" customWidth="1"/>
    <col min="14" max="16384" width="11.42578125" style="1"/>
  </cols>
  <sheetData>
    <row r="1" spans="1:13" x14ac:dyDescent="0.25">
      <c r="H1" s="9" t="s">
        <v>0</v>
      </c>
      <c r="I1" s="9"/>
      <c r="J1" s="9"/>
      <c r="K1" s="123" t="s">
        <v>1</v>
      </c>
      <c r="L1" s="123"/>
    </row>
    <row r="2" spans="1:13" s="2" customFormat="1" x14ac:dyDescent="0.25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F2" s="6" t="s">
        <v>7</v>
      </c>
      <c r="G2" s="8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55" t="s">
        <v>14</v>
      </c>
    </row>
    <row r="3" spans="1:13" x14ac:dyDescent="0.25">
      <c r="A3" s="10">
        <v>1</v>
      </c>
      <c r="B3" s="13" t="s">
        <v>44</v>
      </c>
      <c r="D3" s="3"/>
      <c r="E3" s="4" t="s">
        <v>47</v>
      </c>
      <c r="F3" s="3"/>
      <c r="G3" s="1" t="s">
        <v>88</v>
      </c>
      <c r="H3" s="79">
        <v>746785.18705199996</v>
      </c>
      <c r="I3" s="79">
        <v>1616631.9440009999</v>
      </c>
      <c r="J3" s="1">
        <v>2457</v>
      </c>
      <c r="K3" s="80"/>
      <c r="L3" s="10"/>
      <c r="M3" s="1" t="s">
        <v>115</v>
      </c>
    </row>
    <row r="4" spans="1:13" x14ac:dyDescent="0.25">
      <c r="A4" s="10">
        <v>2</v>
      </c>
      <c r="B4" s="13" t="s">
        <v>44</v>
      </c>
      <c r="D4" s="3"/>
      <c r="E4" s="4" t="s">
        <v>48</v>
      </c>
      <c r="F4" s="3"/>
      <c r="G4" s="1" t="s">
        <v>88</v>
      </c>
      <c r="H4" s="79">
        <v>746412.18705199996</v>
      </c>
      <c r="I4" s="79">
        <v>1616669.9440009999</v>
      </c>
      <c r="J4" s="1">
        <v>2443</v>
      </c>
      <c r="K4" s="10"/>
      <c r="L4" s="10"/>
      <c r="M4" s="1" t="s">
        <v>115</v>
      </c>
    </row>
    <row r="5" spans="1:13" x14ac:dyDescent="0.25">
      <c r="A5" s="10">
        <v>3</v>
      </c>
      <c r="B5" s="13" t="s">
        <v>44</v>
      </c>
      <c r="D5" s="3"/>
      <c r="E5" s="4" t="s">
        <v>49</v>
      </c>
      <c r="F5" s="3"/>
      <c r="G5" s="1" t="s">
        <v>88</v>
      </c>
      <c r="H5" s="79">
        <v>746072.18705199996</v>
      </c>
      <c r="I5" s="79">
        <v>1616567.9440009999</v>
      </c>
      <c r="J5" s="1">
        <v>2407</v>
      </c>
      <c r="K5" s="10"/>
      <c r="L5" s="11"/>
      <c r="M5" s="1" t="s">
        <v>115</v>
      </c>
    </row>
    <row r="6" spans="1:13" x14ac:dyDescent="0.25">
      <c r="A6" s="10">
        <v>4</v>
      </c>
      <c r="B6" s="13" t="s">
        <v>44</v>
      </c>
      <c r="D6" s="3"/>
      <c r="E6" s="4" t="s">
        <v>50</v>
      </c>
      <c r="F6" s="3"/>
      <c r="G6" s="1" t="s">
        <v>88</v>
      </c>
      <c r="H6" s="79">
        <v>745952.18705199996</v>
      </c>
      <c r="I6" s="79">
        <v>1616672.9440009999</v>
      </c>
      <c r="J6" s="1">
        <v>2419</v>
      </c>
      <c r="K6" s="10"/>
      <c r="L6" s="11"/>
      <c r="M6" s="1" t="s">
        <v>115</v>
      </c>
    </row>
    <row r="7" spans="1:13" x14ac:dyDescent="0.25">
      <c r="A7" s="10">
        <v>5</v>
      </c>
      <c r="B7" s="13" t="s">
        <v>44</v>
      </c>
      <c r="D7" s="3"/>
      <c r="E7" s="4" t="s">
        <v>51</v>
      </c>
      <c r="F7" s="3"/>
      <c r="G7" s="1" t="s">
        <v>88</v>
      </c>
      <c r="H7" s="1">
        <v>745816</v>
      </c>
      <c r="I7" s="1">
        <v>1616511</v>
      </c>
      <c r="J7" s="1">
        <v>2425</v>
      </c>
      <c r="K7" s="10"/>
      <c r="L7" s="10"/>
      <c r="M7" s="1" t="s">
        <v>115</v>
      </c>
    </row>
    <row r="8" spans="1:13" x14ac:dyDescent="0.25">
      <c r="A8" s="10">
        <v>6</v>
      </c>
      <c r="B8" s="13" t="s">
        <v>44</v>
      </c>
      <c r="D8" s="3"/>
      <c r="E8" s="4" t="s">
        <v>52</v>
      </c>
      <c r="F8" s="3"/>
      <c r="G8" s="1" t="s">
        <v>88</v>
      </c>
      <c r="H8" s="79">
        <v>746364.18705199996</v>
      </c>
      <c r="I8" s="79">
        <v>1616458.9440009999</v>
      </c>
      <c r="J8" s="1">
        <v>2408</v>
      </c>
      <c r="K8" s="10"/>
      <c r="L8" s="10"/>
      <c r="M8" s="1" t="s">
        <v>115</v>
      </c>
    </row>
    <row r="9" spans="1:13" x14ac:dyDescent="0.25">
      <c r="A9" s="10">
        <v>7</v>
      </c>
      <c r="B9" s="13" t="s">
        <v>44</v>
      </c>
      <c r="D9" s="3"/>
      <c r="E9" s="4" t="s">
        <v>53</v>
      </c>
      <c r="F9" s="3"/>
      <c r="G9" s="1" t="s">
        <v>88</v>
      </c>
      <c r="H9" s="1">
        <v>746609</v>
      </c>
      <c r="I9" s="1">
        <v>1616337</v>
      </c>
      <c r="J9" s="1">
        <v>2186</v>
      </c>
      <c r="K9" s="10"/>
      <c r="L9" s="10"/>
      <c r="M9" s="1" t="s">
        <v>115</v>
      </c>
    </row>
    <row r="10" spans="1:13" x14ac:dyDescent="0.25">
      <c r="A10" s="10">
        <v>8</v>
      </c>
      <c r="B10" s="13" t="s">
        <v>44</v>
      </c>
      <c r="D10" s="3"/>
      <c r="E10" s="4" t="s">
        <v>54</v>
      </c>
      <c r="F10" s="3"/>
      <c r="G10" s="1" t="s">
        <v>88</v>
      </c>
      <c r="H10" s="1">
        <v>746326</v>
      </c>
      <c r="I10" s="1">
        <v>1616259</v>
      </c>
      <c r="J10" s="1">
        <v>2154</v>
      </c>
      <c r="K10" s="10"/>
      <c r="L10" s="10"/>
      <c r="M10" s="1" t="s">
        <v>115</v>
      </c>
    </row>
    <row r="11" spans="1:13" x14ac:dyDescent="0.25">
      <c r="A11" s="10">
        <v>9</v>
      </c>
      <c r="B11" s="13" t="s">
        <v>44</v>
      </c>
      <c r="D11" s="3"/>
      <c r="E11" s="4" t="s">
        <v>55</v>
      </c>
      <c r="F11" s="3"/>
      <c r="G11" s="1" t="s">
        <v>88</v>
      </c>
      <c r="H11" s="1">
        <v>746357</v>
      </c>
      <c r="I11" s="1">
        <v>1616158</v>
      </c>
      <c r="J11" s="1">
        <v>2008</v>
      </c>
      <c r="K11" s="10"/>
      <c r="L11" s="10"/>
      <c r="M11" s="1" t="s">
        <v>115</v>
      </c>
    </row>
    <row r="12" spans="1:13" x14ac:dyDescent="0.25">
      <c r="A12" s="10">
        <v>10</v>
      </c>
      <c r="B12" s="13" t="s">
        <v>44</v>
      </c>
      <c r="D12" s="3"/>
      <c r="E12" s="4" t="s">
        <v>56</v>
      </c>
      <c r="F12" s="3"/>
      <c r="G12" s="1" t="s">
        <v>88</v>
      </c>
      <c r="H12" s="1">
        <v>746579</v>
      </c>
      <c r="I12" s="1">
        <v>1616114</v>
      </c>
      <c r="J12" s="1">
        <v>1967</v>
      </c>
      <c r="K12" s="10"/>
      <c r="L12" s="10"/>
      <c r="M12" s="1" t="s">
        <v>115</v>
      </c>
    </row>
    <row r="13" spans="1:13" x14ac:dyDescent="0.25">
      <c r="A13" s="10">
        <v>11</v>
      </c>
      <c r="B13" s="13" t="s">
        <v>44</v>
      </c>
      <c r="D13" s="3"/>
      <c r="E13" s="4" t="s">
        <v>57</v>
      </c>
      <c r="F13" s="3"/>
      <c r="G13" s="1" t="s">
        <v>88</v>
      </c>
      <c r="H13" s="1">
        <v>746170</v>
      </c>
      <c r="I13" s="1">
        <v>1616027</v>
      </c>
      <c r="J13" s="1">
        <v>2099</v>
      </c>
      <c r="K13" s="10"/>
      <c r="L13" s="10"/>
      <c r="M13" s="1" t="s">
        <v>115</v>
      </c>
    </row>
    <row r="14" spans="1:13" x14ac:dyDescent="0.25">
      <c r="A14" s="10">
        <v>12</v>
      </c>
      <c r="B14" s="13" t="s">
        <v>44</v>
      </c>
      <c r="D14" s="3"/>
      <c r="E14" s="4" t="s">
        <v>58</v>
      </c>
      <c r="F14" s="3"/>
      <c r="G14" s="1" t="s">
        <v>88</v>
      </c>
      <c r="H14" s="1">
        <v>746219</v>
      </c>
      <c r="I14" s="1">
        <v>1615820</v>
      </c>
      <c r="J14" s="1">
        <v>2076</v>
      </c>
      <c r="K14" s="10"/>
      <c r="L14" s="10"/>
      <c r="M14" s="1" t="s">
        <v>115</v>
      </c>
    </row>
    <row r="15" spans="1:13" x14ac:dyDescent="0.25">
      <c r="A15" s="10">
        <v>13</v>
      </c>
      <c r="B15" s="13" t="s">
        <v>44</v>
      </c>
      <c r="D15" s="3"/>
      <c r="E15" s="4" t="s">
        <v>59</v>
      </c>
      <c r="F15" s="3"/>
      <c r="G15" s="1" t="s">
        <v>88</v>
      </c>
      <c r="H15" s="1">
        <v>745916</v>
      </c>
      <c r="I15" s="1">
        <v>1615946</v>
      </c>
      <c r="J15" s="1">
        <v>2085</v>
      </c>
      <c r="K15" s="10"/>
      <c r="L15" s="10"/>
      <c r="M15" s="1" t="s">
        <v>115</v>
      </c>
    </row>
    <row r="16" spans="1:13" x14ac:dyDescent="0.25">
      <c r="A16" s="10">
        <v>14</v>
      </c>
      <c r="B16" s="13" t="s">
        <v>44</v>
      </c>
      <c r="C16" s="3"/>
      <c r="D16" s="3"/>
      <c r="E16" s="4" t="s">
        <v>60</v>
      </c>
      <c r="F16" s="3"/>
      <c r="G16" s="1" t="s">
        <v>88</v>
      </c>
      <c r="H16" s="1">
        <v>746542</v>
      </c>
      <c r="I16" s="1">
        <v>1615694</v>
      </c>
      <c r="J16" s="1">
        <v>2107</v>
      </c>
      <c r="K16" s="11"/>
      <c r="L16" s="11"/>
      <c r="M16" s="1" t="s">
        <v>115</v>
      </c>
    </row>
    <row r="17" spans="1:13" x14ac:dyDescent="0.25">
      <c r="A17" s="10">
        <v>15</v>
      </c>
      <c r="B17" s="13" t="s">
        <v>44</v>
      </c>
      <c r="E17" s="4" t="s">
        <v>61</v>
      </c>
      <c r="G17" s="1" t="s">
        <v>88</v>
      </c>
      <c r="H17" s="1">
        <v>746687</v>
      </c>
      <c r="I17" s="1">
        <v>1615928</v>
      </c>
      <c r="J17" s="1">
        <v>1977</v>
      </c>
      <c r="M17" s="1" t="s">
        <v>115</v>
      </c>
    </row>
    <row r="18" spans="1:13" x14ac:dyDescent="0.25">
      <c r="A18" s="10">
        <v>16</v>
      </c>
      <c r="B18" s="13" t="s">
        <v>45</v>
      </c>
      <c r="E18" s="4" t="s">
        <v>62</v>
      </c>
      <c r="G18" s="1" t="s">
        <v>89</v>
      </c>
      <c r="H18" s="1">
        <v>709182</v>
      </c>
      <c r="I18" s="1">
        <v>1637131</v>
      </c>
      <c r="J18" s="1">
        <v>2657</v>
      </c>
      <c r="M18" s="1" t="s">
        <v>115</v>
      </c>
    </row>
    <row r="19" spans="1:13" x14ac:dyDescent="0.25">
      <c r="A19" s="10">
        <v>17</v>
      </c>
      <c r="B19" s="13" t="s">
        <v>45</v>
      </c>
      <c r="E19" s="4" t="s">
        <v>63</v>
      </c>
      <c r="G19" s="1" t="s">
        <v>89</v>
      </c>
      <c r="H19" s="1">
        <v>709194</v>
      </c>
      <c r="I19" s="1">
        <v>1637441</v>
      </c>
      <c r="J19" s="1">
        <v>2748</v>
      </c>
      <c r="M19" s="1" t="s">
        <v>115</v>
      </c>
    </row>
    <row r="20" spans="1:13" x14ac:dyDescent="0.25">
      <c r="A20" s="10">
        <v>18</v>
      </c>
      <c r="B20" s="13" t="s">
        <v>45</v>
      </c>
      <c r="E20" s="4" t="s">
        <v>64</v>
      </c>
      <c r="G20" s="1" t="s">
        <v>89</v>
      </c>
      <c r="H20" s="1">
        <v>709283</v>
      </c>
      <c r="I20" s="1">
        <v>1637594</v>
      </c>
      <c r="J20" s="1">
        <v>2821</v>
      </c>
      <c r="M20" s="1" t="s">
        <v>115</v>
      </c>
    </row>
    <row r="21" spans="1:13" x14ac:dyDescent="0.25">
      <c r="A21" s="10">
        <v>19</v>
      </c>
      <c r="B21" s="13" t="s">
        <v>45</v>
      </c>
      <c r="E21" s="4" t="s">
        <v>65</v>
      </c>
      <c r="G21" s="1" t="s">
        <v>89</v>
      </c>
      <c r="H21" s="1">
        <v>709452</v>
      </c>
      <c r="I21" s="1">
        <v>1637395</v>
      </c>
      <c r="J21" s="1">
        <v>2761</v>
      </c>
      <c r="M21" s="1" t="s">
        <v>115</v>
      </c>
    </row>
    <row r="22" spans="1:13" x14ac:dyDescent="0.25">
      <c r="A22" s="10">
        <v>20</v>
      </c>
      <c r="B22" s="13" t="s">
        <v>45</v>
      </c>
      <c r="E22" s="4" t="s">
        <v>66</v>
      </c>
      <c r="G22" s="1" t="s">
        <v>89</v>
      </c>
      <c r="H22" s="1">
        <v>709544</v>
      </c>
      <c r="I22" s="1">
        <v>1637309</v>
      </c>
      <c r="J22" s="1">
        <v>2700</v>
      </c>
      <c r="M22" s="1" t="s">
        <v>115</v>
      </c>
    </row>
    <row r="23" spans="1:13" x14ac:dyDescent="0.25">
      <c r="A23" s="10">
        <v>21</v>
      </c>
      <c r="B23" s="13" t="s">
        <v>45</v>
      </c>
      <c r="E23" s="4" t="s">
        <v>67</v>
      </c>
      <c r="G23" s="1" t="s">
        <v>89</v>
      </c>
      <c r="H23" s="1">
        <v>709918</v>
      </c>
      <c r="I23" s="1">
        <v>1637229</v>
      </c>
      <c r="J23" s="1">
        <v>2718</v>
      </c>
      <c r="M23" s="1" t="s">
        <v>115</v>
      </c>
    </row>
    <row r="24" spans="1:13" x14ac:dyDescent="0.25">
      <c r="A24" s="10">
        <v>22</v>
      </c>
      <c r="B24" s="13" t="s">
        <v>45</v>
      </c>
      <c r="E24" s="4" t="s">
        <v>68</v>
      </c>
      <c r="G24" s="1" t="s">
        <v>89</v>
      </c>
      <c r="H24" s="1">
        <v>710055</v>
      </c>
      <c r="I24" s="1">
        <v>1637361</v>
      </c>
      <c r="J24" s="1">
        <v>2760</v>
      </c>
      <c r="M24" s="1" t="s">
        <v>115</v>
      </c>
    </row>
    <row r="25" spans="1:13" x14ac:dyDescent="0.25">
      <c r="A25" s="10">
        <v>23</v>
      </c>
      <c r="B25" s="13" t="s">
        <v>45</v>
      </c>
      <c r="E25" s="4" t="s">
        <v>69</v>
      </c>
      <c r="G25" s="1" t="s">
        <v>89</v>
      </c>
      <c r="H25" s="1">
        <v>709989</v>
      </c>
      <c r="I25" s="1">
        <v>1637438</v>
      </c>
      <c r="J25" s="1">
        <v>2813</v>
      </c>
      <c r="M25" s="1" t="s">
        <v>115</v>
      </c>
    </row>
    <row r="26" spans="1:13" x14ac:dyDescent="0.25">
      <c r="A26" s="10">
        <v>24</v>
      </c>
      <c r="B26" s="13" t="s">
        <v>45</v>
      </c>
      <c r="E26" s="4" t="s">
        <v>70</v>
      </c>
      <c r="G26" s="1" t="s">
        <v>89</v>
      </c>
      <c r="H26" s="1">
        <v>709835</v>
      </c>
      <c r="I26" s="1">
        <v>1637594</v>
      </c>
      <c r="J26" s="1">
        <v>2875</v>
      </c>
      <c r="M26" s="1" t="s">
        <v>115</v>
      </c>
    </row>
    <row r="27" spans="1:13" x14ac:dyDescent="0.25">
      <c r="A27" s="10">
        <v>25</v>
      </c>
      <c r="B27" s="13" t="s">
        <v>45</v>
      </c>
      <c r="E27" s="4" t="s">
        <v>71</v>
      </c>
      <c r="G27" s="1" t="s">
        <v>89</v>
      </c>
      <c r="H27" s="1">
        <v>709606</v>
      </c>
      <c r="I27" s="1">
        <v>1637597</v>
      </c>
      <c r="J27" s="1">
        <v>2852</v>
      </c>
      <c r="M27" s="1" t="s">
        <v>115</v>
      </c>
    </row>
    <row r="28" spans="1:13" x14ac:dyDescent="0.25">
      <c r="A28" s="10">
        <v>26</v>
      </c>
      <c r="B28" s="13" t="s">
        <v>45</v>
      </c>
      <c r="E28" s="4" t="s">
        <v>72</v>
      </c>
      <c r="G28" s="1" t="s">
        <v>89</v>
      </c>
      <c r="H28" s="1">
        <v>709784</v>
      </c>
      <c r="I28" s="1">
        <v>1637264</v>
      </c>
      <c r="J28" s="1">
        <v>2690</v>
      </c>
      <c r="M28" s="1" t="s">
        <v>115</v>
      </c>
    </row>
    <row r="29" spans="1:13" x14ac:dyDescent="0.25">
      <c r="A29" s="10">
        <v>27</v>
      </c>
      <c r="B29" s="13" t="s">
        <v>46</v>
      </c>
      <c r="E29" s="4" t="s">
        <v>73</v>
      </c>
      <c r="G29" s="1" t="s">
        <v>90</v>
      </c>
      <c r="H29" s="1">
        <v>712266</v>
      </c>
      <c r="I29" s="1">
        <v>1659166</v>
      </c>
      <c r="J29" s="1">
        <v>1937</v>
      </c>
      <c r="M29" s="1" t="s">
        <v>115</v>
      </c>
    </row>
    <row r="30" spans="1:13" x14ac:dyDescent="0.25">
      <c r="A30" s="10">
        <v>28</v>
      </c>
      <c r="B30" s="13" t="s">
        <v>46</v>
      </c>
      <c r="E30" s="4" t="s">
        <v>74</v>
      </c>
      <c r="G30" s="1" t="s">
        <v>90</v>
      </c>
      <c r="H30" s="1">
        <v>714392</v>
      </c>
      <c r="I30" s="1">
        <v>1659410</v>
      </c>
      <c r="J30" s="1">
        <v>1931</v>
      </c>
      <c r="M30" s="1" t="s">
        <v>115</v>
      </c>
    </row>
    <row r="31" spans="1:13" x14ac:dyDescent="0.25">
      <c r="A31" s="10">
        <v>29</v>
      </c>
      <c r="B31" s="13" t="s">
        <v>46</v>
      </c>
      <c r="E31" s="4" t="s">
        <v>75</v>
      </c>
      <c r="G31" s="1" t="s">
        <v>90</v>
      </c>
      <c r="H31" s="1">
        <v>714571</v>
      </c>
      <c r="I31" s="1">
        <v>1660171</v>
      </c>
      <c r="J31" s="1">
        <v>1896</v>
      </c>
      <c r="M31" s="1" t="s">
        <v>115</v>
      </c>
    </row>
    <row r="32" spans="1:13" x14ac:dyDescent="0.25">
      <c r="A32" s="10">
        <v>30</v>
      </c>
      <c r="B32" s="13" t="s">
        <v>46</v>
      </c>
      <c r="E32" s="4" t="s">
        <v>76</v>
      </c>
      <c r="G32" s="1" t="s">
        <v>90</v>
      </c>
      <c r="H32" s="1">
        <v>712894</v>
      </c>
      <c r="I32" s="1">
        <v>1659884</v>
      </c>
      <c r="J32" s="1">
        <v>1939</v>
      </c>
      <c r="M32" s="1" t="s">
        <v>115</v>
      </c>
    </row>
    <row r="33" spans="1:13" x14ac:dyDescent="0.25">
      <c r="A33" s="10">
        <v>31</v>
      </c>
      <c r="B33" s="13" t="s">
        <v>46</v>
      </c>
      <c r="E33" s="4" t="s">
        <v>77</v>
      </c>
      <c r="G33" s="1" t="s">
        <v>90</v>
      </c>
      <c r="H33" s="1">
        <v>713800</v>
      </c>
      <c r="I33" s="1">
        <v>1659998</v>
      </c>
      <c r="J33" s="1">
        <v>1919</v>
      </c>
      <c r="M33" s="1" t="s">
        <v>115</v>
      </c>
    </row>
    <row r="34" spans="1:13" x14ac:dyDescent="0.25">
      <c r="A34" s="10">
        <v>32</v>
      </c>
      <c r="B34" s="13" t="s">
        <v>46</v>
      </c>
      <c r="E34" s="4" t="s">
        <v>78</v>
      </c>
      <c r="G34" s="1" t="s">
        <v>90</v>
      </c>
      <c r="H34" s="1">
        <v>712371</v>
      </c>
      <c r="I34" s="1">
        <v>1660766</v>
      </c>
      <c r="J34" s="1">
        <v>1922</v>
      </c>
      <c r="M34" s="1" t="s">
        <v>115</v>
      </c>
    </row>
    <row r="35" spans="1:13" x14ac:dyDescent="0.25">
      <c r="A35" s="10">
        <v>33</v>
      </c>
      <c r="B35" s="13" t="s">
        <v>46</v>
      </c>
      <c r="E35" s="4" t="s">
        <v>79</v>
      </c>
      <c r="G35" s="1" t="s">
        <v>90</v>
      </c>
      <c r="H35" s="1">
        <v>711885</v>
      </c>
      <c r="I35" s="1">
        <v>1661135</v>
      </c>
      <c r="J35" s="1">
        <v>1924</v>
      </c>
      <c r="M35" s="1" t="s">
        <v>115</v>
      </c>
    </row>
    <row r="36" spans="1:13" x14ac:dyDescent="0.25">
      <c r="A36" s="10">
        <v>34</v>
      </c>
      <c r="B36" s="13" t="s">
        <v>46</v>
      </c>
      <c r="E36" s="4" t="s">
        <v>80</v>
      </c>
      <c r="G36" s="1" t="s">
        <v>90</v>
      </c>
      <c r="H36" s="1">
        <v>711264</v>
      </c>
      <c r="I36" s="1">
        <v>1660021</v>
      </c>
      <c r="J36" s="1">
        <v>1963</v>
      </c>
      <c r="M36" s="1" t="s">
        <v>115</v>
      </c>
    </row>
    <row r="37" spans="1:13" x14ac:dyDescent="0.25">
      <c r="A37" s="10">
        <v>35</v>
      </c>
      <c r="B37" s="13" t="s">
        <v>46</v>
      </c>
      <c r="E37" s="4" t="s">
        <v>81</v>
      </c>
      <c r="G37" s="1" t="s">
        <v>90</v>
      </c>
      <c r="H37" s="1">
        <v>711286</v>
      </c>
      <c r="I37" s="1">
        <v>1660765</v>
      </c>
      <c r="J37" s="1">
        <v>1966</v>
      </c>
      <c r="M37" s="1" t="s">
        <v>115</v>
      </c>
    </row>
    <row r="38" spans="1:13" x14ac:dyDescent="0.25">
      <c r="A38" s="10">
        <v>36</v>
      </c>
      <c r="B38" s="13" t="s">
        <v>46</v>
      </c>
      <c r="E38" s="4" t="s">
        <v>82</v>
      </c>
      <c r="G38" s="1" t="s">
        <v>90</v>
      </c>
      <c r="H38" s="1">
        <v>710751</v>
      </c>
      <c r="I38" s="1">
        <v>1661122</v>
      </c>
      <c r="J38" s="1">
        <v>1991</v>
      </c>
      <c r="M38" s="1" t="s">
        <v>115</v>
      </c>
    </row>
    <row r="39" spans="1:13" x14ac:dyDescent="0.25">
      <c r="A39" s="10">
        <v>37</v>
      </c>
      <c r="B39" s="13" t="s">
        <v>46</v>
      </c>
      <c r="E39" s="4" t="s">
        <v>83</v>
      </c>
      <c r="G39" s="1" t="s">
        <v>90</v>
      </c>
      <c r="H39" s="1">
        <v>709603</v>
      </c>
      <c r="I39" s="1">
        <v>1661585</v>
      </c>
      <c r="J39" s="1">
        <v>1975</v>
      </c>
      <c r="M39" s="1" t="s">
        <v>115</v>
      </c>
    </row>
    <row r="40" spans="1:13" x14ac:dyDescent="0.25">
      <c r="A40" s="10">
        <v>38</v>
      </c>
      <c r="B40" s="13" t="s">
        <v>46</v>
      </c>
      <c r="E40" s="4" t="s">
        <v>84</v>
      </c>
      <c r="G40" s="1" t="s">
        <v>90</v>
      </c>
      <c r="H40" s="1">
        <v>710259</v>
      </c>
      <c r="I40" s="1">
        <v>1661539</v>
      </c>
      <c r="J40" s="1">
        <v>2012</v>
      </c>
      <c r="M40" s="1" t="s">
        <v>115</v>
      </c>
    </row>
    <row r="41" spans="1:13" x14ac:dyDescent="0.25">
      <c r="A41" s="10">
        <v>39</v>
      </c>
      <c r="B41" s="13" t="s">
        <v>46</v>
      </c>
      <c r="E41" s="4" t="s">
        <v>85</v>
      </c>
      <c r="G41" s="1" t="s">
        <v>90</v>
      </c>
      <c r="H41" s="1">
        <v>710113</v>
      </c>
      <c r="I41" s="1">
        <v>1662257</v>
      </c>
      <c r="J41" s="1">
        <v>1994</v>
      </c>
      <c r="M41" s="1" t="s">
        <v>115</v>
      </c>
    </row>
    <row r="42" spans="1:13" x14ac:dyDescent="0.25">
      <c r="A42" s="10">
        <v>40</v>
      </c>
      <c r="B42" s="13" t="s">
        <v>46</v>
      </c>
      <c r="E42" s="4" t="s">
        <v>86</v>
      </c>
      <c r="G42" s="1" t="s">
        <v>90</v>
      </c>
      <c r="H42" s="1">
        <v>712466</v>
      </c>
      <c r="I42" s="1">
        <v>1662010</v>
      </c>
      <c r="J42" s="1">
        <v>1946</v>
      </c>
      <c r="M42" s="1" t="s">
        <v>115</v>
      </c>
    </row>
    <row r="43" spans="1:13" x14ac:dyDescent="0.25">
      <c r="A43" s="10">
        <v>41</v>
      </c>
      <c r="B43" s="13" t="s">
        <v>46</v>
      </c>
      <c r="E43" s="4" t="s">
        <v>87</v>
      </c>
      <c r="G43" s="1" t="s">
        <v>90</v>
      </c>
      <c r="H43" s="1">
        <v>712642</v>
      </c>
      <c r="I43" s="1">
        <v>1661402</v>
      </c>
      <c r="J43" s="1">
        <v>1938</v>
      </c>
      <c r="M43" s="1" t="s">
        <v>115</v>
      </c>
    </row>
  </sheetData>
  <autoFilter ref="A2:M43"/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1"/>
  <sheetViews>
    <sheetView tabSelected="1" topLeftCell="M1" zoomScale="90" zoomScaleNormal="90" workbookViewId="0">
      <pane ySplit="1" topLeftCell="A26" activePane="bottomLeft" state="frozen"/>
      <selection pane="bottomLeft" activeCell="U49" sqref="U49"/>
    </sheetView>
  </sheetViews>
  <sheetFormatPr baseColWidth="10" defaultColWidth="11.42578125" defaultRowHeight="15" x14ac:dyDescent="0.25"/>
  <cols>
    <col min="2" max="2" width="7.5703125" customWidth="1"/>
    <col min="3" max="3" width="16.140625" bestFit="1" customWidth="1"/>
    <col min="7" max="8" width="11.42578125" style="50"/>
    <col min="9" max="9" width="20.5703125" style="27" bestFit="1" customWidth="1"/>
    <col min="10" max="10" width="17.42578125" style="27" bestFit="1" customWidth="1"/>
    <col min="11" max="12" width="17.42578125" style="27" customWidth="1"/>
    <col min="13" max="13" width="9.28515625" style="27" bestFit="1" customWidth="1"/>
    <col min="16" max="16" width="19.85546875" bestFit="1" customWidth="1"/>
    <col min="20" max="20" width="17.5703125" customWidth="1"/>
    <col min="21" max="21" width="23.42578125" customWidth="1"/>
  </cols>
  <sheetData>
    <row r="1" spans="1:23" ht="45" x14ac:dyDescent="0.25">
      <c r="A1" s="5" t="s">
        <v>19</v>
      </c>
      <c r="B1" s="55" t="s">
        <v>22</v>
      </c>
      <c r="C1" s="7" t="s">
        <v>23</v>
      </c>
      <c r="D1" s="15" t="s">
        <v>24</v>
      </c>
      <c r="E1" s="16" t="s">
        <v>25</v>
      </c>
      <c r="F1" s="16" t="s">
        <v>120</v>
      </c>
      <c r="G1" s="16" t="s">
        <v>40</v>
      </c>
      <c r="H1" s="18" t="s">
        <v>26</v>
      </c>
      <c r="I1" s="26" t="s">
        <v>116</v>
      </c>
      <c r="J1" s="116" t="s">
        <v>39</v>
      </c>
      <c r="K1" s="120" t="s">
        <v>122</v>
      </c>
      <c r="L1" s="120" t="s">
        <v>123</v>
      </c>
      <c r="M1" s="120" t="s">
        <v>124</v>
      </c>
    </row>
    <row r="2" spans="1:23" ht="15.75" thickBot="1" x14ac:dyDescent="0.3">
      <c r="A2" t="s">
        <v>47</v>
      </c>
      <c r="B2">
        <v>1</v>
      </c>
      <c r="C2" t="s">
        <v>91</v>
      </c>
      <c r="D2" s="65">
        <v>10</v>
      </c>
      <c r="E2">
        <v>6</v>
      </c>
      <c r="F2" s="118">
        <f>(3.1416/4)*D2^2</f>
        <v>78.539999999999992</v>
      </c>
      <c r="G2" s="50">
        <v>0.1</v>
      </c>
      <c r="H2" s="50" t="s">
        <v>119</v>
      </c>
      <c r="I2" s="84">
        <f>0.13647*D2^2.38351</f>
        <v>33.002526735248487</v>
      </c>
      <c r="J2" s="27">
        <f>((I2/1000)*0.5)/G2</f>
        <v>0.16501263367624242</v>
      </c>
      <c r="K2" s="27" t="str">
        <f>+IF(D2&gt;=10,"DEJAR","DEPURAR")</f>
        <v>DEJAR</v>
      </c>
      <c r="L2" s="27" t="str">
        <f>+IF(E2&gt;=5,"DEJAR","DEPURAR")</f>
        <v>DEJAR</v>
      </c>
      <c r="M2" s="27" t="str">
        <f>+IF(AND(K2="DEJAR",L2="DEJAR"),"DEJAR","DEPURAR")</f>
        <v>DEJAR</v>
      </c>
    </row>
    <row r="3" spans="1:23" x14ac:dyDescent="0.25">
      <c r="A3" t="s">
        <v>47</v>
      </c>
      <c r="B3">
        <v>2</v>
      </c>
      <c r="C3" t="s">
        <v>92</v>
      </c>
      <c r="D3" s="65">
        <v>44</v>
      </c>
      <c r="E3">
        <v>15</v>
      </c>
      <c r="F3" s="118">
        <f t="shared" ref="F3:F66" si="0">(3.1416/4)*D3^2</f>
        <v>1520.5344</v>
      </c>
      <c r="G3" s="50">
        <v>0.1</v>
      </c>
      <c r="H3" s="50" t="s">
        <v>119</v>
      </c>
      <c r="I3" s="84">
        <f t="shared" ref="I3:I66" si="1">0.13647*D3^2.38351</f>
        <v>1127.7766031692836</v>
      </c>
      <c r="J3" s="27">
        <f t="shared" ref="J3:J66" si="2">((I3/1000)*0.5)/G3</f>
        <v>5.6388830158464174</v>
      </c>
      <c r="K3" s="27" t="str">
        <f t="shared" ref="K3:K66" si="3">+IF(D3&gt;=10,"DEJAR","DEPURAR")</f>
        <v>DEJAR</v>
      </c>
      <c r="L3" s="27" t="str">
        <f t="shared" ref="L3:L66" si="4">+IF(E3&gt;=5,"DEJAR","DEPURAR")</f>
        <v>DEJAR</v>
      </c>
      <c r="M3" s="27" t="str">
        <f t="shared" ref="M3:M66" si="5">+IF(AND(K3="DEJAR",L3="DEJAR"),"DEJAR","DEPURAR")</f>
        <v>DEJAR</v>
      </c>
      <c r="O3" s="81" t="s">
        <v>33</v>
      </c>
      <c r="P3" s="82" t="s">
        <v>117</v>
      </c>
      <c r="Q3" s="117" t="s">
        <v>121</v>
      </c>
      <c r="T3" s="121" t="s">
        <v>124</v>
      </c>
      <c r="U3" t="s">
        <v>128</v>
      </c>
    </row>
    <row r="4" spans="1:23" x14ac:dyDescent="0.25">
      <c r="A4" t="s">
        <v>47</v>
      </c>
      <c r="B4">
        <v>3</v>
      </c>
      <c r="C4" t="s">
        <v>92</v>
      </c>
      <c r="D4" s="65">
        <v>72</v>
      </c>
      <c r="E4">
        <v>28</v>
      </c>
      <c r="F4" s="118">
        <f t="shared" si="0"/>
        <v>4071.5135999999998</v>
      </c>
      <c r="G4" s="50">
        <v>0.1</v>
      </c>
      <c r="H4" s="50" t="s">
        <v>119</v>
      </c>
      <c r="I4" s="84">
        <f t="shared" si="1"/>
        <v>3647.6047292781691</v>
      </c>
      <c r="J4" s="27">
        <f t="shared" si="2"/>
        <v>18.238023646390847</v>
      </c>
      <c r="K4" s="27" t="str">
        <f t="shared" si="3"/>
        <v>DEJAR</v>
      </c>
      <c r="L4" s="27" t="str">
        <f t="shared" si="4"/>
        <v>DEJAR</v>
      </c>
      <c r="M4" s="27" t="str">
        <f t="shared" si="5"/>
        <v>DEJAR</v>
      </c>
      <c r="O4" s="47" t="s">
        <v>47</v>
      </c>
      <c r="P4" s="56">
        <f>SUMIF(A$2:A$1331,O4,J$2:J$1331)</f>
        <v>177.61017105005425</v>
      </c>
      <c r="Q4" s="119">
        <f>AVERAGEIF(A$2:A$1331,O4,F$2:F$1331)</f>
        <v>1024.5186000000001</v>
      </c>
    </row>
    <row r="5" spans="1:23" x14ac:dyDescent="0.25">
      <c r="A5" t="s">
        <v>47</v>
      </c>
      <c r="B5">
        <v>4</v>
      </c>
      <c r="C5" t="s">
        <v>92</v>
      </c>
      <c r="D5" s="65">
        <v>52</v>
      </c>
      <c r="E5">
        <v>25</v>
      </c>
      <c r="F5" s="118">
        <f t="shared" si="0"/>
        <v>2123.7215999999999</v>
      </c>
      <c r="G5" s="50">
        <v>0.1</v>
      </c>
      <c r="H5" s="50" t="s">
        <v>119</v>
      </c>
      <c r="I5" s="84">
        <f t="shared" si="1"/>
        <v>1679.377464609141</v>
      </c>
      <c r="J5" s="27">
        <f t="shared" si="2"/>
        <v>8.3968873230457053</v>
      </c>
      <c r="K5" s="27" t="str">
        <f t="shared" si="3"/>
        <v>DEJAR</v>
      </c>
      <c r="L5" s="27" t="str">
        <f t="shared" si="4"/>
        <v>DEJAR</v>
      </c>
      <c r="M5" s="27" t="str">
        <f t="shared" si="5"/>
        <v>DEJAR</v>
      </c>
      <c r="O5" s="47" t="s">
        <v>48</v>
      </c>
      <c r="P5" s="56">
        <f t="shared" ref="P5:P44" si="6">SUMIF(A$2:A$1331,O5,J$2:J$1331)</f>
        <v>104.50191000066957</v>
      </c>
      <c r="Q5" s="119">
        <f t="shared" ref="Q5:Q44" si="7">AVERAGEIF(A$2:A$1331,O5,F$2:F$1331)</f>
        <v>1186.9101391304348</v>
      </c>
      <c r="T5" s="121" t="s">
        <v>125</v>
      </c>
      <c r="U5" t="s">
        <v>127</v>
      </c>
    </row>
    <row r="6" spans="1:23" x14ac:dyDescent="0.25">
      <c r="A6" t="s">
        <v>47</v>
      </c>
      <c r="B6">
        <v>5</v>
      </c>
      <c r="C6" t="s">
        <v>92</v>
      </c>
      <c r="D6" s="65">
        <v>16</v>
      </c>
      <c r="E6">
        <v>20</v>
      </c>
      <c r="F6" s="118">
        <f t="shared" si="0"/>
        <v>201.0624</v>
      </c>
      <c r="G6" s="50">
        <v>0.1</v>
      </c>
      <c r="H6" s="50" t="s">
        <v>119</v>
      </c>
      <c r="I6" s="84">
        <f t="shared" si="1"/>
        <v>101.17406776284028</v>
      </c>
      <c r="J6" s="27">
        <f t="shared" si="2"/>
        <v>0.5058703388142014</v>
      </c>
      <c r="K6" s="27" t="str">
        <f t="shared" si="3"/>
        <v>DEJAR</v>
      </c>
      <c r="L6" s="27" t="str">
        <f t="shared" si="4"/>
        <v>DEJAR</v>
      </c>
      <c r="M6" s="27" t="str">
        <f t="shared" si="5"/>
        <v>DEJAR</v>
      </c>
      <c r="O6" s="47" t="s">
        <v>49</v>
      </c>
      <c r="P6" s="56">
        <f t="shared" si="6"/>
        <v>79.549130993157391</v>
      </c>
      <c r="Q6" s="119">
        <f t="shared" si="7"/>
        <v>1288.7890400000001</v>
      </c>
      <c r="T6" s="73" t="s">
        <v>47</v>
      </c>
      <c r="U6" s="122">
        <v>177.03510044385359</v>
      </c>
      <c r="W6">
        <f>+COUNT(U6:U46)</f>
        <v>41</v>
      </c>
    </row>
    <row r="7" spans="1:23" x14ac:dyDescent="0.25">
      <c r="A7" t="s">
        <v>47</v>
      </c>
      <c r="B7">
        <v>6</v>
      </c>
      <c r="C7" t="s">
        <v>93</v>
      </c>
      <c r="D7" s="65">
        <v>20</v>
      </c>
      <c r="E7">
        <v>15</v>
      </c>
      <c r="F7" s="118">
        <f t="shared" si="0"/>
        <v>314.15999999999997</v>
      </c>
      <c r="G7" s="50">
        <v>0.1</v>
      </c>
      <c r="H7" s="50" t="s">
        <v>119</v>
      </c>
      <c r="I7" s="84">
        <f t="shared" si="1"/>
        <v>172.20874292148596</v>
      </c>
      <c r="J7" s="27">
        <f t="shared" si="2"/>
        <v>0.86104371460742979</v>
      </c>
      <c r="K7" s="27" t="str">
        <f t="shared" si="3"/>
        <v>DEJAR</v>
      </c>
      <c r="L7" s="27" t="str">
        <f t="shared" si="4"/>
        <v>DEJAR</v>
      </c>
      <c r="M7" s="27" t="str">
        <f t="shared" si="5"/>
        <v>DEJAR</v>
      </c>
      <c r="O7" s="47" t="s">
        <v>50</v>
      </c>
      <c r="P7" s="56">
        <f t="shared" si="6"/>
        <v>152.36938213347892</v>
      </c>
      <c r="Q7" s="119">
        <f t="shared" si="7"/>
        <v>843.68670638297863</v>
      </c>
      <c r="T7" s="73" t="s">
        <v>56</v>
      </c>
      <c r="U7" s="122">
        <v>89.625914601545134</v>
      </c>
    </row>
    <row r="8" spans="1:23" x14ac:dyDescent="0.25">
      <c r="A8" t="s">
        <v>47</v>
      </c>
      <c r="B8">
        <v>7</v>
      </c>
      <c r="C8" t="s">
        <v>92</v>
      </c>
      <c r="D8" s="65">
        <v>20</v>
      </c>
      <c r="E8">
        <v>8</v>
      </c>
      <c r="F8" s="118">
        <f t="shared" si="0"/>
        <v>314.15999999999997</v>
      </c>
      <c r="G8" s="50">
        <v>0.1</v>
      </c>
      <c r="H8" s="50" t="s">
        <v>119</v>
      </c>
      <c r="I8" s="84">
        <f t="shared" si="1"/>
        <v>172.20874292148596</v>
      </c>
      <c r="J8" s="27">
        <f t="shared" si="2"/>
        <v>0.86104371460742979</v>
      </c>
      <c r="K8" s="27" t="str">
        <f t="shared" si="3"/>
        <v>DEJAR</v>
      </c>
      <c r="L8" s="27" t="str">
        <f t="shared" si="4"/>
        <v>DEJAR</v>
      </c>
      <c r="M8" s="27" t="str">
        <f t="shared" si="5"/>
        <v>DEJAR</v>
      </c>
      <c r="O8" s="47" t="s">
        <v>51</v>
      </c>
      <c r="P8" s="56">
        <f t="shared" si="6"/>
        <v>35.753017261128427</v>
      </c>
      <c r="Q8" s="119">
        <f t="shared" si="7"/>
        <v>583.80022105263163</v>
      </c>
      <c r="T8" s="73" t="s">
        <v>57</v>
      </c>
      <c r="U8" s="122">
        <v>115.44957650676619</v>
      </c>
    </row>
    <row r="9" spans="1:23" x14ac:dyDescent="0.25">
      <c r="A9" t="s">
        <v>47</v>
      </c>
      <c r="B9">
        <v>8</v>
      </c>
      <c r="C9" t="s">
        <v>92</v>
      </c>
      <c r="D9" s="65">
        <v>21</v>
      </c>
      <c r="E9">
        <v>15</v>
      </c>
      <c r="F9" s="118">
        <f t="shared" si="0"/>
        <v>346.3614</v>
      </c>
      <c r="G9" s="50">
        <v>0.1</v>
      </c>
      <c r="H9" s="50" t="s">
        <v>119</v>
      </c>
      <c r="I9" s="84">
        <f t="shared" si="1"/>
        <v>193.44615534703902</v>
      </c>
      <c r="J9" s="27">
        <f t="shared" si="2"/>
        <v>0.96723077673519509</v>
      </c>
      <c r="K9" s="27" t="str">
        <f t="shared" si="3"/>
        <v>DEJAR</v>
      </c>
      <c r="L9" s="27" t="str">
        <f t="shared" si="4"/>
        <v>DEJAR</v>
      </c>
      <c r="M9" s="27" t="str">
        <f t="shared" si="5"/>
        <v>DEJAR</v>
      </c>
      <c r="O9" s="47" t="s">
        <v>52</v>
      </c>
      <c r="P9" s="56">
        <f t="shared" si="6"/>
        <v>83.743306656304085</v>
      </c>
      <c r="Q9" s="119">
        <f t="shared" si="7"/>
        <v>737.60280000000023</v>
      </c>
      <c r="T9" s="73" t="s">
        <v>58</v>
      </c>
      <c r="U9" s="122">
        <v>38.376951113695455</v>
      </c>
    </row>
    <row r="10" spans="1:23" x14ac:dyDescent="0.25">
      <c r="A10" t="s">
        <v>47</v>
      </c>
      <c r="B10">
        <v>9</v>
      </c>
      <c r="C10" t="s">
        <v>92</v>
      </c>
      <c r="D10" s="65">
        <v>35</v>
      </c>
      <c r="E10">
        <v>20</v>
      </c>
      <c r="F10" s="118">
        <f t="shared" si="0"/>
        <v>962.11500000000001</v>
      </c>
      <c r="G10" s="50">
        <v>0.1</v>
      </c>
      <c r="H10" s="50" t="s">
        <v>119</v>
      </c>
      <c r="I10" s="84">
        <f t="shared" si="1"/>
        <v>653.64029291244719</v>
      </c>
      <c r="J10" s="27">
        <f t="shared" si="2"/>
        <v>3.2682014645622357</v>
      </c>
      <c r="K10" s="27" t="str">
        <f t="shared" si="3"/>
        <v>DEJAR</v>
      </c>
      <c r="L10" s="27" t="str">
        <f t="shared" si="4"/>
        <v>DEJAR</v>
      </c>
      <c r="M10" s="27" t="str">
        <f t="shared" si="5"/>
        <v>DEJAR</v>
      </c>
      <c r="O10" s="47" t="s">
        <v>53</v>
      </c>
      <c r="P10" s="56">
        <f t="shared" si="6"/>
        <v>111.22566901954823</v>
      </c>
      <c r="Q10" s="119">
        <f t="shared" si="7"/>
        <v>974.20002580645144</v>
      </c>
      <c r="T10" s="73" t="s">
        <v>59</v>
      </c>
      <c r="U10" s="122">
        <v>72.114463454449407</v>
      </c>
    </row>
    <row r="11" spans="1:23" x14ac:dyDescent="0.25">
      <c r="A11" t="s">
        <v>47</v>
      </c>
      <c r="B11">
        <v>10</v>
      </c>
      <c r="C11" t="s">
        <v>93</v>
      </c>
      <c r="D11" s="65">
        <v>18</v>
      </c>
      <c r="E11">
        <v>20</v>
      </c>
      <c r="F11" s="118">
        <f t="shared" si="0"/>
        <v>254.46959999999999</v>
      </c>
      <c r="G11" s="50">
        <v>0.1</v>
      </c>
      <c r="H11" s="50" t="s">
        <v>119</v>
      </c>
      <c r="I11" s="84">
        <f t="shared" si="1"/>
        <v>133.96512701589552</v>
      </c>
      <c r="J11" s="27">
        <f t="shared" si="2"/>
        <v>0.66982563507947757</v>
      </c>
      <c r="K11" s="27" t="str">
        <f t="shared" si="3"/>
        <v>DEJAR</v>
      </c>
      <c r="L11" s="27" t="str">
        <f t="shared" si="4"/>
        <v>DEJAR</v>
      </c>
      <c r="M11" s="27" t="str">
        <f t="shared" si="5"/>
        <v>DEJAR</v>
      </c>
      <c r="O11" s="47" t="s">
        <v>54</v>
      </c>
      <c r="P11" s="56">
        <f t="shared" si="6"/>
        <v>102.76721606564355</v>
      </c>
      <c r="Q11" s="119">
        <f t="shared" si="7"/>
        <v>1045.5710222222224</v>
      </c>
      <c r="T11" s="73" t="s">
        <v>60</v>
      </c>
      <c r="U11" s="122">
        <v>55.757784772268018</v>
      </c>
    </row>
    <row r="12" spans="1:23" x14ac:dyDescent="0.25">
      <c r="A12" t="s">
        <v>47</v>
      </c>
      <c r="B12">
        <v>11</v>
      </c>
      <c r="C12" t="s">
        <v>93</v>
      </c>
      <c r="D12" s="65">
        <v>16</v>
      </c>
      <c r="E12">
        <v>15</v>
      </c>
      <c r="F12" s="118">
        <f t="shared" si="0"/>
        <v>201.0624</v>
      </c>
      <c r="G12" s="50">
        <v>0.1</v>
      </c>
      <c r="H12" s="50" t="s">
        <v>119</v>
      </c>
      <c r="I12" s="84">
        <f t="shared" si="1"/>
        <v>101.17406776284028</v>
      </c>
      <c r="J12" s="27">
        <f t="shared" si="2"/>
        <v>0.5058703388142014</v>
      </c>
      <c r="K12" s="27" t="str">
        <f t="shared" si="3"/>
        <v>DEJAR</v>
      </c>
      <c r="L12" s="27" t="str">
        <f t="shared" si="4"/>
        <v>DEJAR</v>
      </c>
      <c r="M12" s="27" t="str">
        <f t="shared" si="5"/>
        <v>DEJAR</v>
      </c>
      <c r="O12" s="47" t="s">
        <v>55</v>
      </c>
      <c r="P12" s="56">
        <f t="shared" si="6"/>
        <v>47.88677216231541</v>
      </c>
      <c r="Q12" s="119">
        <f t="shared" si="7"/>
        <v>564.46988888888882</v>
      </c>
      <c r="T12" s="73" t="s">
        <v>61</v>
      </c>
      <c r="U12" s="122">
        <v>38.995466516989502</v>
      </c>
    </row>
    <row r="13" spans="1:23" x14ac:dyDescent="0.25">
      <c r="A13" t="s">
        <v>47</v>
      </c>
      <c r="B13">
        <v>12</v>
      </c>
      <c r="C13" t="s">
        <v>93</v>
      </c>
      <c r="D13" s="65">
        <v>14</v>
      </c>
      <c r="E13">
        <v>8</v>
      </c>
      <c r="F13" s="118">
        <f t="shared" si="0"/>
        <v>153.9384</v>
      </c>
      <c r="G13" s="50">
        <v>0.1</v>
      </c>
      <c r="H13" s="50" t="s">
        <v>119</v>
      </c>
      <c r="I13" s="84">
        <f t="shared" si="1"/>
        <v>73.59440964790268</v>
      </c>
      <c r="J13" s="27">
        <f t="shared" si="2"/>
        <v>0.36797204823951335</v>
      </c>
      <c r="K13" s="27" t="str">
        <f t="shared" si="3"/>
        <v>DEJAR</v>
      </c>
      <c r="L13" s="27" t="str">
        <f t="shared" si="4"/>
        <v>DEJAR</v>
      </c>
      <c r="M13" s="27" t="str">
        <f t="shared" si="5"/>
        <v>DEJAR</v>
      </c>
      <c r="O13" s="47" t="s">
        <v>56</v>
      </c>
      <c r="P13" s="56">
        <f t="shared" si="6"/>
        <v>89.934306042026847</v>
      </c>
      <c r="Q13" s="119">
        <f t="shared" si="7"/>
        <v>1386.5746125000003</v>
      </c>
      <c r="T13" s="73" t="s">
        <v>48</v>
      </c>
      <c r="U13" s="122">
        <v>104.50191000066957</v>
      </c>
    </row>
    <row r="14" spans="1:23" x14ac:dyDescent="0.25">
      <c r="A14" t="s">
        <v>47</v>
      </c>
      <c r="B14">
        <v>13</v>
      </c>
      <c r="C14" t="s">
        <v>92</v>
      </c>
      <c r="D14" s="65">
        <v>17</v>
      </c>
      <c r="E14">
        <v>18</v>
      </c>
      <c r="F14" s="118">
        <f t="shared" si="0"/>
        <v>226.98060000000001</v>
      </c>
      <c r="G14" s="50">
        <v>0.1</v>
      </c>
      <c r="H14" s="50" t="s">
        <v>119</v>
      </c>
      <c r="I14" s="84">
        <f t="shared" si="1"/>
        <v>116.90268878718483</v>
      </c>
      <c r="J14" s="27">
        <f t="shared" si="2"/>
        <v>0.58451344393592408</v>
      </c>
      <c r="K14" s="27" t="str">
        <f t="shared" si="3"/>
        <v>DEJAR</v>
      </c>
      <c r="L14" s="27" t="str">
        <f t="shared" si="4"/>
        <v>DEJAR</v>
      </c>
      <c r="M14" s="27" t="str">
        <f t="shared" si="5"/>
        <v>DEJAR</v>
      </c>
      <c r="O14" s="47" t="s">
        <v>57</v>
      </c>
      <c r="P14" s="56">
        <f t="shared" si="6"/>
        <v>115.44957650676619</v>
      </c>
      <c r="Q14" s="119">
        <f t="shared" si="7"/>
        <v>1082.4266444444447</v>
      </c>
      <c r="T14" s="73" t="s">
        <v>49</v>
      </c>
      <c r="U14" s="122">
        <v>79.549130993157391</v>
      </c>
    </row>
    <row r="15" spans="1:23" x14ac:dyDescent="0.25">
      <c r="A15" t="s">
        <v>47</v>
      </c>
      <c r="B15">
        <v>14</v>
      </c>
      <c r="C15" t="s">
        <v>92</v>
      </c>
      <c r="D15" s="65">
        <v>13</v>
      </c>
      <c r="E15">
        <v>8</v>
      </c>
      <c r="F15" s="118">
        <f t="shared" si="0"/>
        <v>132.73259999999999</v>
      </c>
      <c r="G15" s="50">
        <v>0.1</v>
      </c>
      <c r="H15" s="50" t="s">
        <v>119</v>
      </c>
      <c r="I15" s="84">
        <f t="shared" si="1"/>
        <v>61.678288096341362</v>
      </c>
      <c r="J15" s="27">
        <f t="shared" si="2"/>
        <v>0.3083914404817068</v>
      </c>
      <c r="K15" s="27" t="str">
        <f t="shared" si="3"/>
        <v>DEJAR</v>
      </c>
      <c r="L15" s="27" t="str">
        <f t="shared" si="4"/>
        <v>DEJAR</v>
      </c>
      <c r="M15" s="27" t="str">
        <f t="shared" si="5"/>
        <v>DEJAR</v>
      </c>
      <c r="O15" s="47" t="s">
        <v>58</v>
      </c>
      <c r="P15" s="56">
        <f t="shared" si="6"/>
        <v>38.376951113695455</v>
      </c>
      <c r="Q15" s="119">
        <f t="shared" si="7"/>
        <v>440.55523448275864</v>
      </c>
      <c r="T15" s="73" t="s">
        <v>50</v>
      </c>
      <c r="U15" s="122">
        <v>152.36938213347892</v>
      </c>
    </row>
    <row r="16" spans="1:23" x14ac:dyDescent="0.25">
      <c r="A16" t="s">
        <v>47</v>
      </c>
      <c r="B16">
        <v>15</v>
      </c>
      <c r="C16" t="s">
        <v>93</v>
      </c>
      <c r="D16" s="65">
        <v>72</v>
      </c>
      <c r="E16">
        <v>25</v>
      </c>
      <c r="F16" s="118">
        <f t="shared" si="0"/>
        <v>4071.5135999999998</v>
      </c>
      <c r="G16" s="50">
        <v>0.1</v>
      </c>
      <c r="H16" s="50" t="s">
        <v>119</v>
      </c>
      <c r="I16" s="84">
        <f t="shared" si="1"/>
        <v>3647.6047292781691</v>
      </c>
      <c r="J16" s="27">
        <f t="shared" si="2"/>
        <v>18.238023646390847</v>
      </c>
      <c r="K16" s="27" t="str">
        <f t="shared" si="3"/>
        <v>DEJAR</v>
      </c>
      <c r="L16" s="27" t="str">
        <f t="shared" si="4"/>
        <v>DEJAR</v>
      </c>
      <c r="M16" s="27" t="str">
        <f t="shared" si="5"/>
        <v>DEJAR</v>
      </c>
      <c r="O16" s="47" t="s">
        <v>59</v>
      </c>
      <c r="P16" s="56">
        <f t="shared" si="6"/>
        <v>72.114463454449407</v>
      </c>
      <c r="Q16" s="119">
        <f t="shared" si="7"/>
        <v>942.51739999999995</v>
      </c>
      <c r="T16" s="73" t="s">
        <v>51</v>
      </c>
      <c r="U16" s="122">
        <v>35.753017261128427</v>
      </c>
    </row>
    <row r="17" spans="1:21" x14ac:dyDescent="0.25">
      <c r="A17" t="s">
        <v>47</v>
      </c>
      <c r="B17">
        <v>16</v>
      </c>
      <c r="C17" t="s">
        <v>93</v>
      </c>
      <c r="D17" s="65">
        <v>50</v>
      </c>
      <c r="E17">
        <v>20</v>
      </c>
      <c r="F17" s="118">
        <f t="shared" si="0"/>
        <v>1963.5</v>
      </c>
      <c r="G17" s="50">
        <v>0.1</v>
      </c>
      <c r="H17" s="50" t="s">
        <v>119</v>
      </c>
      <c r="I17" s="84">
        <f t="shared" si="1"/>
        <v>1529.4989619974792</v>
      </c>
      <c r="J17" s="27">
        <f t="shared" si="2"/>
        <v>7.6474948099873963</v>
      </c>
      <c r="K17" s="27" t="str">
        <f t="shared" si="3"/>
        <v>DEJAR</v>
      </c>
      <c r="L17" s="27" t="str">
        <f t="shared" si="4"/>
        <v>DEJAR</v>
      </c>
      <c r="M17" s="27" t="str">
        <f t="shared" si="5"/>
        <v>DEJAR</v>
      </c>
      <c r="O17" s="47" t="s">
        <v>60</v>
      </c>
      <c r="P17" s="56">
        <f t="shared" si="6"/>
        <v>55.757784772268018</v>
      </c>
      <c r="Q17" s="119">
        <f t="shared" si="7"/>
        <v>503.65956666666665</v>
      </c>
      <c r="T17" s="73" t="s">
        <v>52</v>
      </c>
      <c r="U17" s="122">
        <v>83.743306656304085</v>
      </c>
    </row>
    <row r="18" spans="1:21" x14ac:dyDescent="0.25">
      <c r="A18" t="s">
        <v>47</v>
      </c>
      <c r="B18">
        <v>17</v>
      </c>
      <c r="C18" t="s">
        <v>93</v>
      </c>
      <c r="D18" s="65">
        <v>10</v>
      </c>
      <c r="E18">
        <v>5</v>
      </c>
      <c r="F18" s="118">
        <f t="shared" si="0"/>
        <v>78.539999999999992</v>
      </c>
      <c r="G18" s="50">
        <v>0.1</v>
      </c>
      <c r="H18" s="50" t="s">
        <v>119</v>
      </c>
      <c r="I18" s="84">
        <f t="shared" si="1"/>
        <v>33.002526735248487</v>
      </c>
      <c r="J18" s="27">
        <f t="shared" si="2"/>
        <v>0.16501263367624242</v>
      </c>
      <c r="K18" s="27" t="str">
        <f t="shared" si="3"/>
        <v>DEJAR</v>
      </c>
      <c r="L18" s="27" t="str">
        <f t="shared" si="4"/>
        <v>DEJAR</v>
      </c>
      <c r="M18" s="27" t="str">
        <f t="shared" si="5"/>
        <v>DEJAR</v>
      </c>
      <c r="O18" s="47" t="s">
        <v>61</v>
      </c>
      <c r="P18" s="56">
        <f t="shared" si="6"/>
        <v>38.995466516989502</v>
      </c>
      <c r="Q18" s="119">
        <f t="shared" si="7"/>
        <v>545.40907826086948</v>
      </c>
      <c r="T18" s="73" t="s">
        <v>53</v>
      </c>
      <c r="U18" s="122">
        <v>111.22566901954823</v>
      </c>
    </row>
    <row r="19" spans="1:21" x14ac:dyDescent="0.25">
      <c r="A19" t="s">
        <v>47</v>
      </c>
      <c r="B19">
        <v>18</v>
      </c>
      <c r="C19" t="s">
        <v>92</v>
      </c>
      <c r="D19" s="65">
        <v>37</v>
      </c>
      <c r="E19">
        <v>20</v>
      </c>
      <c r="F19" s="118">
        <f t="shared" si="0"/>
        <v>1075.2126000000001</v>
      </c>
      <c r="G19" s="50">
        <v>0.1</v>
      </c>
      <c r="H19" s="50" t="s">
        <v>119</v>
      </c>
      <c r="I19" s="84">
        <f t="shared" si="1"/>
        <v>746.21106208469121</v>
      </c>
      <c r="J19" s="27">
        <f t="shared" si="2"/>
        <v>3.7310553104234558</v>
      </c>
      <c r="K19" s="27" t="str">
        <f t="shared" si="3"/>
        <v>DEJAR</v>
      </c>
      <c r="L19" s="27" t="str">
        <f t="shared" si="4"/>
        <v>DEJAR</v>
      </c>
      <c r="M19" s="27" t="str">
        <f t="shared" si="5"/>
        <v>DEJAR</v>
      </c>
      <c r="O19" s="47" t="s">
        <v>73</v>
      </c>
      <c r="P19" s="56">
        <f t="shared" si="6"/>
        <v>45.334807717642789</v>
      </c>
      <c r="Q19" s="119">
        <f t="shared" si="7"/>
        <v>500.00667749999997</v>
      </c>
      <c r="T19" s="73" t="s">
        <v>54</v>
      </c>
      <c r="U19" s="122">
        <v>102.76721606564355</v>
      </c>
    </row>
    <row r="20" spans="1:21" x14ac:dyDescent="0.25">
      <c r="A20" t="s">
        <v>47</v>
      </c>
      <c r="B20">
        <v>19</v>
      </c>
      <c r="C20" t="s">
        <v>92</v>
      </c>
      <c r="D20" s="65">
        <v>37</v>
      </c>
      <c r="E20">
        <v>20</v>
      </c>
      <c r="F20" s="118">
        <f t="shared" si="0"/>
        <v>1075.2126000000001</v>
      </c>
      <c r="G20" s="50">
        <v>0.1</v>
      </c>
      <c r="H20" s="50" t="s">
        <v>119</v>
      </c>
      <c r="I20" s="84">
        <f t="shared" si="1"/>
        <v>746.21106208469121</v>
      </c>
      <c r="J20" s="27">
        <f t="shared" si="2"/>
        <v>3.7310553104234558</v>
      </c>
      <c r="K20" s="27" t="str">
        <f t="shared" si="3"/>
        <v>DEJAR</v>
      </c>
      <c r="L20" s="27" t="str">
        <f t="shared" si="4"/>
        <v>DEJAR</v>
      </c>
      <c r="M20" s="27" t="str">
        <f t="shared" si="5"/>
        <v>DEJAR</v>
      </c>
      <c r="O20" s="47" t="s">
        <v>74</v>
      </c>
      <c r="P20" s="56">
        <f t="shared" si="6"/>
        <v>29.508754176593513</v>
      </c>
      <c r="Q20" s="119">
        <f t="shared" si="7"/>
        <v>339.22577920000003</v>
      </c>
      <c r="T20" s="73" t="s">
        <v>55</v>
      </c>
      <c r="U20" s="122">
        <v>47.88677216231541</v>
      </c>
    </row>
    <row r="21" spans="1:21" x14ac:dyDescent="0.25">
      <c r="A21" t="s">
        <v>47</v>
      </c>
      <c r="B21">
        <v>20</v>
      </c>
      <c r="C21" t="s">
        <v>93</v>
      </c>
      <c r="D21" s="65">
        <v>15</v>
      </c>
      <c r="E21">
        <v>15</v>
      </c>
      <c r="F21" s="118">
        <f t="shared" si="0"/>
        <v>176.715</v>
      </c>
      <c r="G21" s="50">
        <v>0.1</v>
      </c>
      <c r="H21" s="50" t="s">
        <v>119</v>
      </c>
      <c r="I21" s="84">
        <f t="shared" si="1"/>
        <v>86.748598761993364</v>
      </c>
      <c r="J21" s="27">
        <f t="shared" si="2"/>
        <v>0.43374299380996684</v>
      </c>
      <c r="K21" s="27" t="str">
        <f t="shared" si="3"/>
        <v>DEJAR</v>
      </c>
      <c r="L21" s="27" t="str">
        <f t="shared" si="4"/>
        <v>DEJAR</v>
      </c>
      <c r="M21" s="27" t="str">
        <f t="shared" si="5"/>
        <v>DEJAR</v>
      </c>
      <c r="O21" s="47" t="s">
        <v>75</v>
      </c>
      <c r="P21" s="56">
        <f t="shared" si="6"/>
        <v>85.615988064584826</v>
      </c>
      <c r="Q21" s="119">
        <f t="shared" si="7"/>
        <v>718.7605081621623</v>
      </c>
      <c r="T21" s="73" t="s">
        <v>73</v>
      </c>
      <c r="U21" s="122">
        <v>44.779940846077025</v>
      </c>
    </row>
    <row r="22" spans="1:21" x14ac:dyDescent="0.25">
      <c r="A22" t="s">
        <v>47</v>
      </c>
      <c r="B22">
        <v>21</v>
      </c>
      <c r="C22" t="s">
        <v>92</v>
      </c>
      <c r="D22" s="65">
        <v>29</v>
      </c>
      <c r="E22">
        <v>20</v>
      </c>
      <c r="F22" s="118">
        <f t="shared" si="0"/>
        <v>660.52139999999997</v>
      </c>
      <c r="G22" s="50">
        <v>0.1</v>
      </c>
      <c r="H22" s="50" t="s">
        <v>119</v>
      </c>
      <c r="I22" s="84">
        <f t="shared" si="1"/>
        <v>417.52015350701288</v>
      </c>
      <c r="J22" s="27">
        <f t="shared" si="2"/>
        <v>2.0876007675350641</v>
      </c>
      <c r="K22" s="27" t="str">
        <f t="shared" si="3"/>
        <v>DEJAR</v>
      </c>
      <c r="L22" s="27" t="str">
        <f t="shared" si="4"/>
        <v>DEJAR</v>
      </c>
      <c r="M22" s="27" t="str">
        <f t="shared" si="5"/>
        <v>DEJAR</v>
      </c>
      <c r="O22" s="47" t="s">
        <v>76</v>
      </c>
      <c r="P22" s="56">
        <f t="shared" si="6"/>
        <v>112.85185083339246</v>
      </c>
      <c r="Q22" s="119">
        <f t="shared" si="7"/>
        <v>713.32466012499992</v>
      </c>
      <c r="T22" s="73" t="s">
        <v>82</v>
      </c>
      <c r="U22" s="122">
        <v>109.35754461856068</v>
      </c>
    </row>
    <row r="23" spans="1:21" x14ac:dyDescent="0.25">
      <c r="A23" t="s">
        <v>47</v>
      </c>
      <c r="B23">
        <v>22</v>
      </c>
      <c r="C23" t="s">
        <v>92</v>
      </c>
      <c r="D23" s="65">
        <v>32</v>
      </c>
      <c r="E23">
        <v>20</v>
      </c>
      <c r="F23" s="118">
        <f t="shared" si="0"/>
        <v>804.24959999999999</v>
      </c>
      <c r="G23" s="50">
        <v>0.1</v>
      </c>
      <c r="H23" s="50" t="s">
        <v>119</v>
      </c>
      <c r="I23" s="84">
        <f t="shared" si="1"/>
        <v>527.931063141393</v>
      </c>
      <c r="J23" s="27">
        <f t="shared" si="2"/>
        <v>2.6396553157069649</v>
      </c>
      <c r="K23" s="27" t="str">
        <f t="shared" si="3"/>
        <v>DEJAR</v>
      </c>
      <c r="L23" s="27" t="str">
        <f t="shared" si="4"/>
        <v>DEJAR</v>
      </c>
      <c r="M23" s="27" t="str">
        <f t="shared" si="5"/>
        <v>DEJAR</v>
      </c>
      <c r="O23" s="47" t="s">
        <v>77</v>
      </c>
      <c r="P23" s="56">
        <f t="shared" si="6"/>
        <v>50.928430828187082</v>
      </c>
      <c r="Q23" s="119">
        <f t="shared" si="7"/>
        <v>502.72002200000003</v>
      </c>
      <c r="T23" s="73" t="s">
        <v>83</v>
      </c>
      <c r="U23" s="122">
        <v>26.950602376376725</v>
      </c>
    </row>
    <row r="24" spans="1:21" x14ac:dyDescent="0.25">
      <c r="A24" t="s">
        <v>47</v>
      </c>
      <c r="B24">
        <v>23</v>
      </c>
      <c r="C24" t="s">
        <v>92</v>
      </c>
      <c r="D24" s="65">
        <v>14</v>
      </c>
      <c r="E24">
        <v>5</v>
      </c>
      <c r="F24" s="118">
        <f t="shared" si="0"/>
        <v>153.9384</v>
      </c>
      <c r="G24" s="50">
        <v>0.1</v>
      </c>
      <c r="H24" s="50" t="s">
        <v>119</v>
      </c>
      <c r="I24" s="84">
        <f t="shared" si="1"/>
        <v>73.59440964790268</v>
      </c>
      <c r="J24" s="27">
        <f t="shared" si="2"/>
        <v>0.36797204823951335</v>
      </c>
      <c r="K24" s="27" t="str">
        <f t="shared" si="3"/>
        <v>DEJAR</v>
      </c>
      <c r="L24" s="27" t="str">
        <f t="shared" si="4"/>
        <v>DEJAR</v>
      </c>
      <c r="M24" s="27" t="str">
        <f t="shared" si="5"/>
        <v>DEJAR</v>
      </c>
      <c r="O24" s="47" t="s">
        <v>78</v>
      </c>
      <c r="P24" s="56">
        <f t="shared" si="6"/>
        <v>95.013494734448059</v>
      </c>
      <c r="Q24" s="119">
        <f t="shared" si="7"/>
        <v>471.31547203125012</v>
      </c>
      <c r="T24" s="73" t="s">
        <v>84</v>
      </c>
      <c r="U24" s="122">
        <v>168.97289880427249</v>
      </c>
    </row>
    <row r="25" spans="1:21" x14ac:dyDescent="0.25">
      <c r="A25" t="s">
        <v>47</v>
      </c>
      <c r="B25">
        <v>24</v>
      </c>
      <c r="C25" t="s">
        <v>92</v>
      </c>
      <c r="D25" s="65">
        <v>54</v>
      </c>
      <c r="E25">
        <v>55</v>
      </c>
      <c r="F25" s="118">
        <f t="shared" si="0"/>
        <v>2290.2264</v>
      </c>
      <c r="G25" s="50">
        <v>0.1</v>
      </c>
      <c r="H25" s="50" t="s">
        <v>119</v>
      </c>
      <c r="I25" s="84">
        <f t="shared" si="1"/>
        <v>1837.4479351885566</v>
      </c>
      <c r="J25" s="27">
        <f t="shared" si="2"/>
        <v>9.1872396759427826</v>
      </c>
      <c r="K25" s="27" t="str">
        <f t="shared" si="3"/>
        <v>DEJAR</v>
      </c>
      <c r="L25" s="27" t="str">
        <f t="shared" si="4"/>
        <v>DEJAR</v>
      </c>
      <c r="M25" s="27" t="str">
        <f t="shared" si="5"/>
        <v>DEJAR</v>
      </c>
      <c r="O25" s="47" t="s">
        <v>79</v>
      </c>
      <c r="P25" s="56">
        <f t="shared" si="6"/>
        <v>52.698291056601462</v>
      </c>
      <c r="Q25" s="119">
        <f t="shared" si="7"/>
        <v>614.57346377777776</v>
      </c>
      <c r="T25" s="73" t="s">
        <v>85</v>
      </c>
      <c r="U25" s="122">
        <v>129.665289209599</v>
      </c>
    </row>
    <row r="26" spans="1:21" x14ac:dyDescent="0.25">
      <c r="A26" t="s">
        <v>47</v>
      </c>
      <c r="B26">
        <v>25</v>
      </c>
      <c r="C26" t="s">
        <v>92</v>
      </c>
      <c r="D26" s="65">
        <v>22</v>
      </c>
      <c r="E26">
        <v>20</v>
      </c>
      <c r="F26" s="118">
        <f t="shared" si="0"/>
        <v>380.1336</v>
      </c>
      <c r="G26" s="50">
        <v>0.1</v>
      </c>
      <c r="H26" s="50" t="s">
        <v>119</v>
      </c>
      <c r="I26" s="84">
        <f t="shared" si="1"/>
        <v>216.13001097424697</v>
      </c>
      <c r="J26" s="27">
        <f t="shared" si="2"/>
        <v>1.0806500548712348</v>
      </c>
      <c r="K26" s="27" t="str">
        <f t="shared" si="3"/>
        <v>DEJAR</v>
      </c>
      <c r="L26" s="27" t="str">
        <f t="shared" si="4"/>
        <v>DEJAR</v>
      </c>
      <c r="M26" s="27" t="str">
        <f t="shared" si="5"/>
        <v>DEJAR</v>
      </c>
      <c r="O26" s="47" t="s">
        <v>80</v>
      </c>
      <c r="P26" s="56">
        <f t="shared" si="6"/>
        <v>72.97633551325832</v>
      </c>
      <c r="Q26" s="119">
        <f t="shared" si="7"/>
        <v>711.82904845161329</v>
      </c>
      <c r="T26" s="73" t="s">
        <v>86</v>
      </c>
      <c r="U26" s="122">
        <v>80.077834575508803</v>
      </c>
    </row>
    <row r="27" spans="1:21" x14ac:dyDescent="0.25">
      <c r="A27" t="s">
        <v>47</v>
      </c>
      <c r="B27">
        <v>26</v>
      </c>
      <c r="C27" t="s">
        <v>93</v>
      </c>
      <c r="D27" s="65">
        <v>21</v>
      </c>
      <c r="E27">
        <v>20</v>
      </c>
      <c r="F27" s="118">
        <f t="shared" si="0"/>
        <v>346.3614</v>
      </c>
      <c r="G27" s="50">
        <v>0.1</v>
      </c>
      <c r="H27" s="50" t="s">
        <v>119</v>
      </c>
      <c r="I27" s="84">
        <f t="shared" si="1"/>
        <v>193.44615534703902</v>
      </c>
      <c r="J27" s="27">
        <f t="shared" si="2"/>
        <v>0.96723077673519509</v>
      </c>
      <c r="K27" s="27" t="str">
        <f t="shared" si="3"/>
        <v>DEJAR</v>
      </c>
      <c r="L27" s="27" t="str">
        <f t="shared" si="4"/>
        <v>DEJAR</v>
      </c>
      <c r="M27" s="27" t="str">
        <f t="shared" si="5"/>
        <v>DEJAR</v>
      </c>
      <c r="O27" s="47" t="s">
        <v>81</v>
      </c>
      <c r="P27" s="56">
        <f t="shared" si="6"/>
        <v>80.463421570353489</v>
      </c>
      <c r="Q27" s="119">
        <f t="shared" si="7"/>
        <v>587.02329399999996</v>
      </c>
      <c r="T27" s="73" t="s">
        <v>87</v>
      </c>
      <c r="U27" s="122">
        <v>74.32491900330109</v>
      </c>
    </row>
    <row r="28" spans="1:21" x14ac:dyDescent="0.25">
      <c r="A28" t="s">
        <v>47</v>
      </c>
      <c r="B28">
        <v>27</v>
      </c>
      <c r="C28" t="s">
        <v>92</v>
      </c>
      <c r="D28" s="65">
        <v>32</v>
      </c>
      <c r="E28">
        <v>25</v>
      </c>
      <c r="F28" s="118">
        <f t="shared" si="0"/>
        <v>804.24959999999999</v>
      </c>
      <c r="G28" s="50">
        <v>0.1</v>
      </c>
      <c r="H28" s="50" t="s">
        <v>119</v>
      </c>
      <c r="I28" s="84">
        <f t="shared" si="1"/>
        <v>527.931063141393</v>
      </c>
      <c r="J28" s="27">
        <f t="shared" si="2"/>
        <v>2.6396553157069649</v>
      </c>
      <c r="K28" s="27" t="str">
        <f t="shared" si="3"/>
        <v>DEJAR</v>
      </c>
      <c r="L28" s="27" t="str">
        <f t="shared" si="4"/>
        <v>DEJAR</v>
      </c>
      <c r="M28" s="27" t="str">
        <f t="shared" si="5"/>
        <v>DEJAR</v>
      </c>
      <c r="O28" s="47" t="s">
        <v>82</v>
      </c>
      <c r="P28" s="56">
        <f t="shared" si="6"/>
        <v>110.13062481439921</v>
      </c>
      <c r="Q28" s="119">
        <f t="shared" si="7"/>
        <v>670.88127911538481</v>
      </c>
      <c r="T28" s="73" t="s">
        <v>74</v>
      </c>
      <c r="U28" s="122">
        <v>28.59551267123971</v>
      </c>
    </row>
    <row r="29" spans="1:21" x14ac:dyDescent="0.25">
      <c r="A29" t="s">
        <v>47</v>
      </c>
      <c r="B29">
        <v>28</v>
      </c>
      <c r="C29" t="s">
        <v>92</v>
      </c>
      <c r="D29" s="65">
        <v>11</v>
      </c>
      <c r="E29">
        <v>15</v>
      </c>
      <c r="F29" s="118">
        <f t="shared" si="0"/>
        <v>95.0334</v>
      </c>
      <c r="G29" s="50">
        <v>0.1</v>
      </c>
      <c r="H29" s="50" t="s">
        <v>119</v>
      </c>
      <c r="I29" s="84">
        <f t="shared" si="1"/>
        <v>41.419711592222448</v>
      </c>
      <c r="J29" s="27">
        <f t="shared" si="2"/>
        <v>0.20709855796111223</v>
      </c>
      <c r="K29" s="27" t="str">
        <f t="shared" si="3"/>
        <v>DEJAR</v>
      </c>
      <c r="L29" s="27" t="str">
        <f t="shared" si="4"/>
        <v>DEJAR</v>
      </c>
      <c r="M29" s="27" t="str">
        <f t="shared" si="5"/>
        <v>DEJAR</v>
      </c>
      <c r="O29" s="47" t="s">
        <v>83</v>
      </c>
      <c r="P29" s="56">
        <f t="shared" si="6"/>
        <v>26.950602376376725</v>
      </c>
      <c r="Q29" s="119">
        <f t="shared" si="7"/>
        <v>348.2527595555556</v>
      </c>
      <c r="T29" s="73" t="s">
        <v>75</v>
      </c>
      <c r="U29" s="122">
        <v>85.615988064584826</v>
      </c>
    </row>
    <row r="30" spans="1:21" x14ac:dyDescent="0.25">
      <c r="A30" t="s">
        <v>47</v>
      </c>
      <c r="B30">
        <v>29</v>
      </c>
      <c r="C30" t="s">
        <v>92</v>
      </c>
      <c r="D30" s="65">
        <v>27</v>
      </c>
      <c r="E30">
        <v>25</v>
      </c>
      <c r="F30" s="118">
        <f t="shared" si="0"/>
        <v>572.5566</v>
      </c>
      <c r="G30" s="50">
        <v>0.1</v>
      </c>
      <c r="H30" s="50" t="s">
        <v>119</v>
      </c>
      <c r="I30" s="84">
        <f t="shared" si="1"/>
        <v>352.13325163946445</v>
      </c>
      <c r="J30" s="27">
        <f t="shared" si="2"/>
        <v>1.7606662581973223</v>
      </c>
      <c r="K30" s="27" t="str">
        <f t="shared" si="3"/>
        <v>DEJAR</v>
      </c>
      <c r="L30" s="27" t="str">
        <f t="shared" si="4"/>
        <v>DEJAR</v>
      </c>
      <c r="M30" s="27" t="str">
        <f t="shared" si="5"/>
        <v>DEJAR</v>
      </c>
      <c r="O30" s="47" t="s">
        <v>84</v>
      </c>
      <c r="P30" s="56">
        <f t="shared" si="6"/>
        <v>169.94012958100768</v>
      </c>
      <c r="Q30" s="119">
        <f t="shared" si="7"/>
        <v>870.3609894736843</v>
      </c>
      <c r="T30" s="73" t="s">
        <v>76</v>
      </c>
      <c r="U30" s="122">
        <v>112.21130688201725</v>
      </c>
    </row>
    <row r="31" spans="1:21" x14ac:dyDescent="0.25">
      <c r="A31" t="s">
        <v>47</v>
      </c>
      <c r="B31">
        <v>30</v>
      </c>
      <c r="C31" t="s">
        <v>92</v>
      </c>
      <c r="D31" s="65">
        <v>80</v>
      </c>
      <c r="E31">
        <v>25</v>
      </c>
      <c r="F31" s="118">
        <f t="shared" si="0"/>
        <v>5026.5599999999995</v>
      </c>
      <c r="G31" s="50">
        <v>0.1</v>
      </c>
      <c r="H31" s="50" t="s">
        <v>119</v>
      </c>
      <c r="I31" s="84">
        <f t="shared" si="1"/>
        <v>4688.9025457269008</v>
      </c>
      <c r="J31" s="27">
        <f t="shared" si="2"/>
        <v>23.444512728634503</v>
      </c>
      <c r="K31" s="27" t="str">
        <f t="shared" si="3"/>
        <v>DEJAR</v>
      </c>
      <c r="L31" s="27" t="str">
        <f t="shared" si="4"/>
        <v>DEJAR</v>
      </c>
      <c r="M31" s="27" t="str">
        <f t="shared" si="5"/>
        <v>DEJAR</v>
      </c>
      <c r="O31" s="47" t="s">
        <v>85</v>
      </c>
      <c r="P31" s="56">
        <f t="shared" si="6"/>
        <v>129.665289209599</v>
      </c>
      <c r="Q31" s="119">
        <f t="shared" si="7"/>
        <v>982.81938410526323</v>
      </c>
      <c r="T31" s="73" t="s">
        <v>77</v>
      </c>
      <c r="U31" s="122">
        <v>50.078467385269981</v>
      </c>
    </row>
    <row r="32" spans="1:21" x14ac:dyDescent="0.25">
      <c r="A32" t="s">
        <v>47</v>
      </c>
      <c r="B32">
        <v>31</v>
      </c>
      <c r="C32" t="s">
        <v>92</v>
      </c>
      <c r="D32" s="65">
        <v>15</v>
      </c>
      <c r="E32">
        <v>25</v>
      </c>
      <c r="F32" s="118">
        <f t="shared" si="0"/>
        <v>176.715</v>
      </c>
      <c r="G32" s="50">
        <v>0.1</v>
      </c>
      <c r="H32" s="50" t="s">
        <v>119</v>
      </c>
      <c r="I32" s="84">
        <f t="shared" si="1"/>
        <v>86.748598761993364</v>
      </c>
      <c r="J32" s="27">
        <f t="shared" si="2"/>
        <v>0.43374299380996684</v>
      </c>
      <c r="K32" s="27" t="str">
        <f t="shared" si="3"/>
        <v>DEJAR</v>
      </c>
      <c r="L32" s="27" t="str">
        <f t="shared" si="4"/>
        <v>DEJAR</v>
      </c>
      <c r="M32" s="27" t="str">
        <f t="shared" si="5"/>
        <v>DEJAR</v>
      </c>
      <c r="O32" s="47" t="s">
        <v>86</v>
      </c>
      <c r="P32" s="56">
        <f t="shared" si="6"/>
        <v>80.077834575508803</v>
      </c>
      <c r="Q32" s="119">
        <f t="shared" si="7"/>
        <v>647.01916569230764</v>
      </c>
      <c r="T32" s="73" t="s">
        <v>78</v>
      </c>
      <c r="U32" s="122">
        <v>94.027382648403616</v>
      </c>
    </row>
    <row r="33" spans="1:21" x14ac:dyDescent="0.25">
      <c r="A33" t="s">
        <v>47</v>
      </c>
      <c r="B33">
        <v>32</v>
      </c>
      <c r="C33" s="63" t="s">
        <v>92</v>
      </c>
      <c r="D33" s="66">
        <v>28</v>
      </c>
      <c r="E33" s="63">
        <v>25</v>
      </c>
      <c r="F33" s="118">
        <f t="shared" si="0"/>
        <v>615.75360000000001</v>
      </c>
      <c r="G33" s="50">
        <v>0.1</v>
      </c>
      <c r="H33" s="50" t="s">
        <v>119</v>
      </c>
      <c r="I33" s="84">
        <f t="shared" si="1"/>
        <v>384.0191047547313</v>
      </c>
      <c r="J33" s="27">
        <f t="shared" si="2"/>
        <v>1.9200955237736563</v>
      </c>
      <c r="K33" s="27" t="str">
        <f t="shared" si="3"/>
        <v>DEJAR</v>
      </c>
      <c r="L33" s="27" t="str">
        <f t="shared" si="4"/>
        <v>DEJAR</v>
      </c>
      <c r="M33" s="27" t="str">
        <f t="shared" si="5"/>
        <v>DEJAR</v>
      </c>
      <c r="O33" s="47" t="s">
        <v>87</v>
      </c>
      <c r="P33" s="56">
        <f t="shared" si="6"/>
        <v>74.32491900330109</v>
      </c>
      <c r="Q33" s="119">
        <f t="shared" si="7"/>
        <v>659.59530119999999</v>
      </c>
      <c r="T33" s="73" t="s">
        <v>79</v>
      </c>
      <c r="U33" s="122">
        <v>52.698291056601462</v>
      </c>
    </row>
    <row r="34" spans="1:21" x14ac:dyDescent="0.25">
      <c r="A34" t="s">
        <v>47</v>
      </c>
      <c r="B34">
        <v>33</v>
      </c>
      <c r="C34" s="63" t="s">
        <v>92</v>
      </c>
      <c r="D34" s="66">
        <v>11</v>
      </c>
      <c r="E34" s="63">
        <v>3</v>
      </c>
      <c r="F34" s="118">
        <f t="shared" si="0"/>
        <v>95.0334</v>
      </c>
      <c r="G34" s="50">
        <v>0.1</v>
      </c>
      <c r="H34" s="50" t="s">
        <v>119</v>
      </c>
      <c r="I34" s="84">
        <f t="shared" si="1"/>
        <v>41.419711592222448</v>
      </c>
      <c r="J34" s="27">
        <f t="shared" si="2"/>
        <v>0.20709855796111223</v>
      </c>
      <c r="K34" s="27" t="str">
        <f t="shared" si="3"/>
        <v>DEJAR</v>
      </c>
      <c r="L34" s="27" t="str">
        <f t="shared" si="4"/>
        <v>DEPURAR</v>
      </c>
      <c r="M34" s="27" t="str">
        <f t="shared" si="5"/>
        <v>DEPURAR</v>
      </c>
      <c r="O34" s="47" t="s">
        <v>62</v>
      </c>
      <c r="P34" s="56">
        <f t="shared" si="6"/>
        <v>0</v>
      </c>
      <c r="Q34" s="119" t="e">
        <f t="shared" si="7"/>
        <v>#DIV/0!</v>
      </c>
      <c r="T34" s="73" t="s">
        <v>80</v>
      </c>
      <c r="U34" s="122">
        <v>72.97633551325832</v>
      </c>
    </row>
    <row r="35" spans="1:21" x14ac:dyDescent="0.25">
      <c r="A35" t="s">
        <v>47</v>
      </c>
      <c r="B35">
        <v>34</v>
      </c>
      <c r="C35" s="63" t="s">
        <v>93</v>
      </c>
      <c r="D35" s="66">
        <v>50</v>
      </c>
      <c r="E35" s="63">
        <v>28</v>
      </c>
      <c r="F35" s="118">
        <f t="shared" si="0"/>
        <v>1963.5</v>
      </c>
      <c r="G35" s="50">
        <v>0.1</v>
      </c>
      <c r="H35" s="50" t="s">
        <v>119</v>
      </c>
      <c r="I35" s="84">
        <f t="shared" si="1"/>
        <v>1529.4989619974792</v>
      </c>
      <c r="J35" s="27">
        <f t="shared" si="2"/>
        <v>7.6474948099873963</v>
      </c>
      <c r="K35" s="27" t="str">
        <f t="shared" si="3"/>
        <v>DEJAR</v>
      </c>
      <c r="L35" s="27" t="str">
        <f t="shared" si="4"/>
        <v>DEJAR</v>
      </c>
      <c r="M35" s="27" t="str">
        <f t="shared" si="5"/>
        <v>DEJAR</v>
      </c>
      <c r="O35" s="47" t="s">
        <v>63</v>
      </c>
      <c r="P35" s="56">
        <f t="shared" si="6"/>
        <v>0</v>
      </c>
      <c r="Q35" s="119" t="e">
        <f t="shared" si="7"/>
        <v>#DIV/0!</v>
      </c>
      <c r="T35" s="73" t="s">
        <v>81</v>
      </c>
      <c r="U35" s="122">
        <v>77.593048096161795</v>
      </c>
    </row>
    <row r="36" spans="1:21" x14ac:dyDescent="0.25">
      <c r="A36" t="s">
        <v>47</v>
      </c>
      <c r="B36">
        <v>35</v>
      </c>
      <c r="C36" s="63" t="s">
        <v>92</v>
      </c>
      <c r="D36" s="66">
        <v>31</v>
      </c>
      <c r="E36" s="63">
        <v>25</v>
      </c>
      <c r="F36" s="118">
        <f t="shared" si="0"/>
        <v>754.76940000000002</v>
      </c>
      <c r="G36" s="50">
        <v>0.1</v>
      </c>
      <c r="H36" s="50" t="s">
        <v>119</v>
      </c>
      <c r="I36" s="84">
        <f t="shared" si="1"/>
        <v>489.45492453923617</v>
      </c>
      <c r="J36" s="27">
        <f t="shared" si="2"/>
        <v>2.4472746226961806</v>
      </c>
      <c r="K36" s="27" t="str">
        <f t="shared" si="3"/>
        <v>DEJAR</v>
      </c>
      <c r="L36" s="27" t="str">
        <f t="shared" si="4"/>
        <v>DEJAR</v>
      </c>
      <c r="M36" s="27" t="str">
        <f t="shared" si="5"/>
        <v>DEJAR</v>
      </c>
      <c r="O36" s="47" t="s">
        <v>64</v>
      </c>
      <c r="P36" s="56">
        <f t="shared" si="6"/>
        <v>0</v>
      </c>
      <c r="Q36" s="119" t="e">
        <f t="shared" si="7"/>
        <v>#DIV/0!</v>
      </c>
      <c r="T36" s="73" t="s">
        <v>130</v>
      </c>
      <c r="U36" s="122">
        <v>70.037172093196034</v>
      </c>
    </row>
    <row r="37" spans="1:21" x14ac:dyDescent="0.25">
      <c r="A37" t="s">
        <v>47</v>
      </c>
      <c r="B37">
        <v>36</v>
      </c>
      <c r="C37" s="63" t="s">
        <v>93</v>
      </c>
      <c r="D37" s="66">
        <v>14</v>
      </c>
      <c r="E37" s="63">
        <v>4</v>
      </c>
      <c r="F37" s="118">
        <f t="shared" si="0"/>
        <v>153.9384</v>
      </c>
      <c r="G37" s="50">
        <v>0.1</v>
      </c>
      <c r="H37" s="50" t="s">
        <v>119</v>
      </c>
      <c r="I37" s="84">
        <f t="shared" si="1"/>
        <v>73.59440964790268</v>
      </c>
      <c r="J37" s="27">
        <f t="shared" si="2"/>
        <v>0.36797204823951335</v>
      </c>
      <c r="K37" s="27" t="str">
        <f t="shared" si="3"/>
        <v>DEJAR</v>
      </c>
      <c r="L37" s="27" t="str">
        <f t="shared" si="4"/>
        <v>DEPURAR</v>
      </c>
      <c r="M37" s="27" t="str">
        <f t="shared" si="5"/>
        <v>DEPURAR</v>
      </c>
      <c r="O37" s="47" t="s">
        <v>65</v>
      </c>
      <c r="P37" s="56">
        <f t="shared" si="6"/>
        <v>0</v>
      </c>
      <c r="Q37" s="119" t="e">
        <f t="shared" si="7"/>
        <v>#DIV/0!</v>
      </c>
      <c r="T37" s="73" t="s">
        <v>131</v>
      </c>
      <c r="U37" s="122">
        <v>250.64534903158429</v>
      </c>
    </row>
    <row r="38" spans="1:21" x14ac:dyDescent="0.25">
      <c r="A38" t="s">
        <v>47</v>
      </c>
      <c r="B38">
        <v>37</v>
      </c>
      <c r="C38" s="63" t="s">
        <v>92</v>
      </c>
      <c r="D38" s="66">
        <v>80</v>
      </c>
      <c r="E38" s="63">
        <v>30</v>
      </c>
      <c r="F38" s="118">
        <f t="shared" si="0"/>
        <v>5026.5599999999995</v>
      </c>
      <c r="G38" s="50">
        <v>0.1</v>
      </c>
      <c r="H38" s="50" t="s">
        <v>119</v>
      </c>
      <c r="I38" s="84">
        <f t="shared" si="1"/>
        <v>4688.9025457269008</v>
      </c>
      <c r="J38" s="27">
        <f t="shared" si="2"/>
        <v>23.444512728634503</v>
      </c>
      <c r="K38" s="27" t="str">
        <f t="shared" si="3"/>
        <v>DEJAR</v>
      </c>
      <c r="L38" s="27" t="str">
        <f t="shared" si="4"/>
        <v>DEJAR</v>
      </c>
      <c r="M38" s="27" t="str">
        <f t="shared" si="5"/>
        <v>DEJAR</v>
      </c>
      <c r="O38" s="47" t="s">
        <v>66</v>
      </c>
      <c r="P38" s="56">
        <f t="shared" si="6"/>
        <v>0</v>
      </c>
      <c r="Q38" s="119" t="e">
        <f t="shared" si="7"/>
        <v>#DIV/0!</v>
      </c>
      <c r="T38" s="73" t="s">
        <v>132</v>
      </c>
      <c r="U38" s="122">
        <v>248.95078325890617</v>
      </c>
    </row>
    <row r="39" spans="1:21" x14ac:dyDescent="0.25">
      <c r="A39" t="s">
        <v>47</v>
      </c>
      <c r="B39">
        <v>38</v>
      </c>
      <c r="C39" s="63" t="s">
        <v>91</v>
      </c>
      <c r="D39" s="66">
        <v>16</v>
      </c>
      <c r="E39" s="63">
        <v>15</v>
      </c>
      <c r="F39" s="118">
        <f t="shared" si="0"/>
        <v>201.0624</v>
      </c>
      <c r="G39" s="50">
        <v>0.1</v>
      </c>
      <c r="H39" s="50" t="s">
        <v>119</v>
      </c>
      <c r="I39" s="84">
        <f t="shared" si="1"/>
        <v>101.17406776284028</v>
      </c>
      <c r="J39" s="27">
        <f t="shared" si="2"/>
        <v>0.5058703388142014</v>
      </c>
      <c r="K39" s="27" t="str">
        <f t="shared" si="3"/>
        <v>DEJAR</v>
      </c>
      <c r="L39" s="27" t="str">
        <f t="shared" si="4"/>
        <v>DEJAR</v>
      </c>
      <c r="M39" s="27" t="str">
        <f t="shared" si="5"/>
        <v>DEJAR</v>
      </c>
      <c r="O39" s="47" t="s">
        <v>67</v>
      </c>
      <c r="P39" s="56">
        <f t="shared" si="6"/>
        <v>0</v>
      </c>
      <c r="Q39" s="119" t="e">
        <f t="shared" si="7"/>
        <v>#DIV/0!</v>
      </c>
      <c r="T39" s="73" t="s">
        <v>133</v>
      </c>
      <c r="U39" s="122">
        <v>234.63281110195061</v>
      </c>
    </row>
    <row r="40" spans="1:21" x14ac:dyDescent="0.25">
      <c r="A40" t="s">
        <v>47</v>
      </c>
      <c r="B40">
        <v>39</v>
      </c>
      <c r="C40" s="63" t="s">
        <v>92</v>
      </c>
      <c r="D40" s="66">
        <v>60</v>
      </c>
      <c r="E40" s="63">
        <v>30</v>
      </c>
      <c r="F40" s="118">
        <f t="shared" si="0"/>
        <v>2827.44</v>
      </c>
      <c r="G40" s="50">
        <v>0.1</v>
      </c>
      <c r="H40" s="50" t="s">
        <v>119</v>
      </c>
      <c r="I40" s="84">
        <f t="shared" si="1"/>
        <v>2361.9923046462377</v>
      </c>
      <c r="J40" s="27">
        <f t="shared" si="2"/>
        <v>11.809961523231189</v>
      </c>
      <c r="K40" s="27" t="str">
        <f t="shared" si="3"/>
        <v>DEJAR</v>
      </c>
      <c r="L40" s="27" t="str">
        <f t="shared" si="4"/>
        <v>DEJAR</v>
      </c>
      <c r="M40" s="27" t="str">
        <f t="shared" si="5"/>
        <v>DEJAR</v>
      </c>
      <c r="O40" s="47" t="s">
        <v>68</v>
      </c>
      <c r="P40" s="56">
        <f t="shared" si="6"/>
        <v>0</v>
      </c>
      <c r="Q40" s="119" t="e">
        <f t="shared" si="7"/>
        <v>#DIV/0!</v>
      </c>
      <c r="T40" s="73" t="s">
        <v>134</v>
      </c>
      <c r="U40" s="122">
        <v>56.028570029417523</v>
      </c>
    </row>
    <row r="41" spans="1:21" x14ac:dyDescent="0.25">
      <c r="A41" t="s">
        <v>47</v>
      </c>
      <c r="B41">
        <v>40</v>
      </c>
      <c r="C41" s="63" t="s">
        <v>92</v>
      </c>
      <c r="D41" s="66">
        <v>27</v>
      </c>
      <c r="E41" s="63">
        <v>25</v>
      </c>
      <c r="F41" s="118">
        <f t="shared" si="0"/>
        <v>572.5566</v>
      </c>
      <c r="G41" s="50">
        <v>0.1</v>
      </c>
      <c r="H41" s="50" t="s">
        <v>119</v>
      </c>
      <c r="I41" s="84">
        <f t="shared" si="1"/>
        <v>352.13325163946445</v>
      </c>
      <c r="J41" s="27">
        <f t="shared" si="2"/>
        <v>1.7606662581973223</v>
      </c>
      <c r="K41" s="27" t="str">
        <f t="shared" si="3"/>
        <v>DEJAR</v>
      </c>
      <c r="L41" s="27" t="str">
        <f t="shared" si="4"/>
        <v>DEJAR</v>
      </c>
      <c r="M41" s="27" t="str">
        <f t="shared" si="5"/>
        <v>DEJAR</v>
      </c>
      <c r="O41" s="47" t="s">
        <v>69</v>
      </c>
      <c r="P41" s="56">
        <f t="shared" si="6"/>
        <v>0</v>
      </c>
      <c r="Q41" s="119" t="e">
        <f t="shared" si="7"/>
        <v>#DIV/0!</v>
      </c>
      <c r="T41" s="73" t="s">
        <v>135</v>
      </c>
      <c r="U41" s="122">
        <v>171.51512165023988</v>
      </c>
    </row>
    <row r="42" spans="1:21" x14ac:dyDescent="0.25">
      <c r="A42" t="s">
        <v>47</v>
      </c>
      <c r="B42">
        <v>41</v>
      </c>
      <c r="C42" s="63" t="s">
        <v>92</v>
      </c>
      <c r="D42" s="66">
        <v>34</v>
      </c>
      <c r="E42" s="63">
        <v>25</v>
      </c>
      <c r="F42" s="118">
        <f t="shared" si="0"/>
        <v>907.92240000000004</v>
      </c>
      <c r="G42" s="50">
        <v>0.1</v>
      </c>
      <c r="H42" s="50" t="s">
        <v>119</v>
      </c>
      <c r="I42" s="84">
        <f t="shared" si="1"/>
        <v>610.00375036985031</v>
      </c>
      <c r="J42" s="27">
        <f t="shared" si="2"/>
        <v>3.0500187518492514</v>
      </c>
      <c r="K42" s="27" t="str">
        <f t="shared" si="3"/>
        <v>DEJAR</v>
      </c>
      <c r="L42" s="27" t="str">
        <f t="shared" si="4"/>
        <v>DEJAR</v>
      </c>
      <c r="M42" s="27" t="str">
        <f t="shared" si="5"/>
        <v>DEJAR</v>
      </c>
      <c r="O42" s="47" t="s">
        <v>70</v>
      </c>
      <c r="P42" s="56">
        <f t="shared" si="6"/>
        <v>0</v>
      </c>
      <c r="Q42" s="119" t="e">
        <f t="shared" si="7"/>
        <v>#DIV/0!</v>
      </c>
      <c r="T42" s="73" t="s">
        <v>136</v>
      </c>
      <c r="U42" s="122">
        <v>132.1614146067557</v>
      </c>
    </row>
    <row r="43" spans="1:21" x14ac:dyDescent="0.25">
      <c r="A43" t="s">
        <v>47</v>
      </c>
      <c r="B43">
        <v>42</v>
      </c>
      <c r="C43" s="63" t="s">
        <v>92</v>
      </c>
      <c r="D43" s="66">
        <v>11</v>
      </c>
      <c r="E43" s="63">
        <v>15</v>
      </c>
      <c r="F43" s="118">
        <f t="shared" si="0"/>
        <v>95.0334</v>
      </c>
      <c r="G43" s="50">
        <v>0.1</v>
      </c>
      <c r="H43" s="50" t="s">
        <v>119</v>
      </c>
      <c r="I43" s="84">
        <f t="shared" si="1"/>
        <v>41.419711592222448</v>
      </c>
      <c r="J43" s="27">
        <f t="shared" si="2"/>
        <v>0.20709855796111223</v>
      </c>
      <c r="K43" s="27" t="str">
        <f t="shared" si="3"/>
        <v>DEJAR</v>
      </c>
      <c r="L43" s="27" t="str">
        <f t="shared" si="4"/>
        <v>DEJAR</v>
      </c>
      <c r="M43" s="27" t="str">
        <f t="shared" si="5"/>
        <v>DEJAR</v>
      </c>
      <c r="O43" s="47" t="s">
        <v>71</v>
      </c>
      <c r="P43" s="56">
        <f t="shared" si="6"/>
        <v>0</v>
      </c>
      <c r="Q43" s="119" t="e">
        <f t="shared" si="7"/>
        <v>#DIV/0!</v>
      </c>
      <c r="T43" s="73" t="s">
        <v>137</v>
      </c>
      <c r="U43" s="122">
        <v>184.92260661065026</v>
      </c>
    </row>
    <row r="44" spans="1:21" x14ac:dyDescent="0.25">
      <c r="A44" t="s">
        <v>47</v>
      </c>
      <c r="B44">
        <v>43</v>
      </c>
      <c r="C44" s="63" t="s">
        <v>92</v>
      </c>
      <c r="D44" s="66">
        <v>10</v>
      </c>
      <c r="E44" s="63">
        <v>8</v>
      </c>
      <c r="F44" s="118">
        <f t="shared" si="0"/>
        <v>78.539999999999992</v>
      </c>
      <c r="G44" s="50">
        <v>0.1</v>
      </c>
      <c r="H44" s="50" t="s">
        <v>119</v>
      </c>
      <c r="I44" s="84">
        <f t="shared" si="1"/>
        <v>33.002526735248487</v>
      </c>
      <c r="J44" s="27">
        <f t="shared" si="2"/>
        <v>0.16501263367624242</v>
      </c>
      <c r="K44" s="27" t="str">
        <f t="shared" si="3"/>
        <v>DEJAR</v>
      </c>
      <c r="L44" s="27" t="str">
        <f t="shared" si="4"/>
        <v>DEJAR</v>
      </c>
      <c r="M44" s="27" t="str">
        <f t="shared" si="5"/>
        <v>DEJAR</v>
      </c>
      <c r="O44" s="47" t="s">
        <v>72</v>
      </c>
      <c r="P44" s="56">
        <f t="shared" si="6"/>
        <v>0</v>
      </c>
      <c r="Q44" s="119" t="e">
        <f t="shared" si="7"/>
        <v>#DIV/0!</v>
      </c>
      <c r="T44" s="73" t="s">
        <v>138</v>
      </c>
      <c r="U44" s="122">
        <v>232.17621924986688</v>
      </c>
    </row>
    <row r="45" spans="1:21" x14ac:dyDescent="0.25">
      <c r="A45" t="s">
        <v>47</v>
      </c>
      <c r="B45">
        <v>44</v>
      </c>
      <c r="C45" s="63" t="s">
        <v>92</v>
      </c>
      <c r="D45" s="66">
        <v>38</v>
      </c>
      <c r="E45" s="63">
        <v>25</v>
      </c>
      <c r="F45" s="118">
        <f t="shared" si="0"/>
        <v>1134.1176</v>
      </c>
      <c r="G45" s="50">
        <v>0.1</v>
      </c>
      <c r="H45" s="50" t="s">
        <v>119</v>
      </c>
      <c r="I45" s="84">
        <f t="shared" si="1"/>
        <v>795.18319242881773</v>
      </c>
      <c r="J45" s="27">
        <f t="shared" si="2"/>
        <v>3.9759159621440885</v>
      </c>
      <c r="K45" s="27" t="str">
        <f t="shared" si="3"/>
        <v>DEJAR</v>
      </c>
      <c r="L45" s="27" t="str">
        <f t="shared" si="4"/>
        <v>DEJAR</v>
      </c>
      <c r="M45" s="27" t="str">
        <f t="shared" si="5"/>
        <v>DEJAR</v>
      </c>
      <c r="T45" s="73" t="s">
        <v>139</v>
      </c>
      <c r="U45" s="122">
        <v>56.843471600719838</v>
      </c>
    </row>
    <row r="46" spans="1:21" x14ac:dyDescent="0.25">
      <c r="A46" t="s">
        <v>48</v>
      </c>
      <c r="B46">
        <v>1</v>
      </c>
      <c r="C46" s="63" t="s">
        <v>93</v>
      </c>
      <c r="D46" s="66">
        <v>70</v>
      </c>
      <c r="E46" s="63">
        <v>22</v>
      </c>
      <c r="F46" s="118">
        <f t="shared" si="0"/>
        <v>3848.46</v>
      </c>
      <c r="G46" s="50">
        <v>0.1</v>
      </c>
      <c r="H46" s="50" t="s">
        <v>119</v>
      </c>
      <c r="I46" s="84">
        <f t="shared" si="1"/>
        <v>3410.7259140574133</v>
      </c>
      <c r="J46" s="27">
        <f t="shared" si="2"/>
        <v>17.053629570287065</v>
      </c>
      <c r="K46" s="27" t="str">
        <f t="shared" si="3"/>
        <v>DEJAR</v>
      </c>
      <c r="L46" s="27" t="str">
        <f t="shared" si="4"/>
        <v>DEJAR</v>
      </c>
      <c r="M46" s="27" t="str">
        <f t="shared" si="5"/>
        <v>DEJAR</v>
      </c>
      <c r="T46" s="73" t="s">
        <v>140</v>
      </c>
      <c r="U46" s="122">
        <v>130.45830874248193</v>
      </c>
    </row>
    <row r="47" spans="1:21" x14ac:dyDescent="0.25">
      <c r="A47" t="s">
        <v>48</v>
      </c>
      <c r="B47">
        <v>2</v>
      </c>
      <c r="C47" s="63" t="s">
        <v>93</v>
      </c>
      <c r="D47" s="66">
        <v>28</v>
      </c>
      <c r="E47" s="63">
        <v>15</v>
      </c>
      <c r="F47" s="118">
        <f t="shared" si="0"/>
        <v>615.75360000000001</v>
      </c>
      <c r="G47" s="50">
        <v>0.1</v>
      </c>
      <c r="H47" s="50" t="s">
        <v>119</v>
      </c>
      <c r="I47" s="84">
        <f t="shared" si="1"/>
        <v>384.0191047547313</v>
      </c>
      <c r="J47" s="27">
        <f t="shared" si="2"/>
        <v>1.9200955237736563</v>
      </c>
      <c r="K47" s="27" t="str">
        <f t="shared" si="3"/>
        <v>DEJAR</v>
      </c>
      <c r="L47" s="27" t="str">
        <f t="shared" si="4"/>
        <v>DEJAR</v>
      </c>
      <c r="M47" s="27" t="str">
        <f t="shared" si="5"/>
        <v>DEJAR</v>
      </c>
      <c r="T47" s="73" t="s">
        <v>126</v>
      </c>
      <c r="U47" s="122">
        <v>4281.448851428815</v>
      </c>
    </row>
    <row r="48" spans="1:21" x14ac:dyDescent="0.25">
      <c r="A48" t="s">
        <v>48</v>
      </c>
      <c r="B48">
        <v>3</v>
      </c>
      <c r="C48" s="63" t="s">
        <v>93</v>
      </c>
      <c r="D48" s="66">
        <v>54</v>
      </c>
      <c r="E48" s="63">
        <v>20</v>
      </c>
      <c r="F48" s="118">
        <f t="shared" si="0"/>
        <v>2290.2264</v>
      </c>
      <c r="G48" s="50">
        <v>0.1</v>
      </c>
      <c r="H48" s="50" t="s">
        <v>119</v>
      </c>
      <c r="I48" s="84">
        <f t="shared" si="1"/>
        <v>1837.4479351885566</v>
      </c>
      <c r="J48" s="27">
        <f t="shared" si="2"/>
        <v>9.1872396759427826</v>
      </c>
      <c r="K48" s="27" t="str">
        <f t="shared" si="3"/>
        <v>DEJAR</v>
      </c>
      <c r="L48" s="27" t="str">
        <f t="shared" si="4"/>
        <v>DEJAR</v>
      </c>
      <c r="M48" s="27" t="str">
        <f t="shared" si="5"/>
        <v>DEJAR</v>
      </c>
    </row>
    <row r="49" spans="1:13" x14ac:dyDescent="0.25">
      <c r="A49" t="s">
        <v>48</v>
      </c>
      <c r="B49">
        <v>4</v>
      </c>
      <c r="C49" s="63" t="s">
        <v>92</v>
      </c>
      <c r="D49" s="66">
        <v>28</v>
      </c>
      <c r="E49" s="63">
        <v>15</v>
      </c>
      <c r="F49" s="118">
        <f t="shared" si="0"/>
        <v>615.75360000000001</v>
      </c>
      <c r="G49" s="50">
        <v>0.1</v>
      </c>
      <c r="H49" s="50" t="s">
        <v>119</v>
      </c>
      <c r="I49" s="84">
        <f t="shared" si="1"/>
        <v>384.0191047547313</v>
      </c>
      <c r="J49" s="27">
        <f t="shared" si="2"/>
        <v>1.9200955237736563</v>
      </c>
      <c r="K49" s="27" t="str">
        <f t="shared" si="3"/>
        <v>DEJAR</v>
      </c>
      <c r="L49" s="27" t="str">
        <f t="shared" si="4"/>
        <v>DEJAR</v>
      </c>
      <c r="M49" s="27" t="str">
        <f t="shared" si="5"/>
        <v>DEJAR</v>
      </c>
    </row>
    <row r="50" spans="1:13" x14ac:dyDescent="0.25">
      <c r="A50" t="s">
        <v>48</v>
      </c>
      <c r="B50">
        <v>5</v>
      </c>
      <c r="C50" s="63" t="s">
        <v>92</v>
      </c>
      <c r="D50" s="66">
        <v>17</v>
      </c>
      <c r="E50" s="63">
        <v>12</v>
      </c>
      <c r="F50" s="118">
        <f t="shared" si="0"/>
        <v>226.98060000000001</v>
      </c>
      <c r="G50" s="50">
        <v>0.1</v>
      </c>
      <c r="H50" s="50" t="s">
        <v>119</v>
      </c>
      <c r="I50" s="84">
        <f t="shared" si="1"/>
        <v>116.90268878718483</v>
      </c>
      <c r="J50" s="27">
        <f t="shared" si="2"/>
        <v>0.58451344393592408</v>
      </c>
      <c r="K50" s="27" t="str">
        <f t="shared" si="3"/>
        <v>DEJAR</v>
      </c>
      <c r="L50" s="27" t="str">
        <f t="shared" si="4"/>
        <v>DEJAR</v>
      </c>
      <c r="M50" s="27" t="str">
        <f t="shared" si="5"/>
        <v>DEJAR</v>
      </c>
    </row>
    <row r="51" spans="1:13" x14ac:dyDescent="0.25">
      <c r="A51" t="s">
        <v>48</v>
      </c>
      <c r="B51">
        <v>6</v>
      </c>
      <c r="C51" s="63" t="s">
        <v>92</v>
      </c>
      <c r="D51" s="66">
        <v>43</v>
      </c>
      <c r="E51" s="63">
        <v>18</v>
      </c>
      <c r="F51" s="118">
        <f t="shared" si="0"/>
        <v>1452.2046</v>
      </c>
      <c r="G51" s="50">
        <v>0.1</v>
      </c>
      <c r="H51" s="50" t="s">
        <v>119</v>
      </c>
      <c r="I51" s="84">
        <f t="shared" si="1"/>
        <v>1067.6418523356226</v>
      </c>
      <c r="J51" s="27">
        <f t="shared" si="2"/>
        <v>5.3382092616781129</v>
      </c>
      <c r="K51" s="27" t="str">
        <f t="shared" si="3"/>
        <v>DEJAR</v>
      </c>
      <c r="L51" s="27" t="str">
        <f t="shared" si="4"/>
        <v>DEJAR</v>
      </c>
      <c r="M51" s="27" t="str">
        <f t="shared" si="5"/>
        <v>DEJAR</v>
      </c>
    </row>
    <row r="52" spans="1:13" x14ac:dyDescent="0.25">
      <c r="A52" t="s">
        <v>48</v>
      </c>
      <c r="B52">
        <v>7</v>
      </c>
      <c r="C52" s="63" t="s">
        <v>92</v>
      </c>
      <c r="D52" s="66">
        <v>40</v>
      </c>
      <c r="E52" s="63">
        <v>20</v>
      </c>
      <c r="F52" s="118">
        <f t="shared" si="0"/>
        <v>1256.6399999999999</v>
      </c>
      <c r="G52" s="50">
        <v>0.1</v>
      </c>
      <c r="H52" s="50" t="s">
        <v>119</v>
      </c>
      <c r="I52" s="84">
        <f t="shared" si="1"/>
        <v>898.59335245759792</v>
      </c>
      <c r="J52" s="27">
        <f t="shared" si="2"/>
        <v>4.4929667622879892</v>
      </c>
      <c r="K52" s="27" t="str">
        <f t="shared" si="3"/>
        <v>DEJAR</v>
      </c>
      <c r="L52" s="27" t="str">
        <f t="shared" si="4"/>
        <v>DEJAR</v>
      </c>
      <c r="M52" s="27" t="str">
        <f t="shared" si="5"/>
        <v>DEJAR</v>
      </c>
    </row>
    <row r="53" spans="1:13" x14ac:dyDescent="0.25">
      <c r="A53" t="s">
        <v>48</v>
      </c>
      <c r="B53">
        <v>8</v>
      </c>
      <c r="C53" s="63" t="s">
        <v>92</v>
      </c>
      <c r="D53" s="66">
        <v>18</v>
      </c>
      <c r="E53" s="63">
        <v>16</v>
      </c>
      <c r="F53" s="118">
        <f t="shared" si="0"/>
        <v>254.46959999999999</v>
      </c>
      <c r="G53" s="50">
        <v>0.1</v>
      </c>
      <c r="H53" s="50" t="s">
        <v>119</v>
      </c>
      <c r="I53" s="84">
        <f t="shared" si="1"/>
        <v>133.96512701589552</v>
      </c>
      <c r="J53" s="27">
        <f t="shared" si="2"/>
        <v>0.66982563507947757</v>
      </c>
      <c r="K53" s="27" t="str">
        <f t="shared" si="3"/>
        <v>DEJAR</v>
      </c>
      <c r="L53" s="27" t="str">
        <f t="shared" si="4"/>
        <v>DEJAR</v>
      </c>
      <c r="M53" s="27" t="str">
        <f t="shared" si="5"/>
        <v>DEJAR</v>
      </c>
    </row>
    <row r="54" spans="1:13" x14ac:dyDescent="0.25">
      <c r="A54" t="s">
        <v>48</v>
      </c>
      <c r="B54">
        <v>9</v>
      </c>
      <c r="C54" s="63" t="s">
        <v>92</v>
      </c>
      <c r="D54" s="66">
        <v>24</v>
      </c>
      <c r="E54" s="63">
        <v>16</v>
      </c>
      <c r="F54" s="118">
        <f t="shared" si="0"/>
        <v>452.3904</v>
      </c>
      <c r="G54" s="50">
        <v>0.1</v>
      </c>
      <c r="H54" s="50" t="s">
        <v>119</v>
      </c>
      <c r="I54" s="84">
        <f t="shared" si="1"/>
        <v>265.94050449183845</v>
      </c>
      <c r="J54" s="27">
        <f t="shared" si="2"/>
        <v>1.3297025224591923</v>
      </c>
      <c r="K54" s="27" t="str">
        <f t="shared" si="3"/>
        <v>DEJAR</v>
      </c>
      <c r="L54" s="27" t="str">
        <f t="shared" si="4"/>
        <v>DEJAR</v>
      </c>
      <c r="M54" s="27" t="str">
        <f t="shared" si="5"/>
        <v>DEJAR</v>
      </c>
    </row>
    <row r="55" spans="1:13" x14ac:dyDescent="0.25">
      <c r="A55" t="s">
        <v>48</v>
      </c>
      <c r="B55">
        <v>10</v>
      </c>
      <c r="C55" s="63" t="s">
        <v>92</v>
      </c>
      <c r="D55" s="66">
        <v>44</v>
      </c>
      <c r="E55" s="63">
        <v>18</v>
      </c>
      <c r="F55" s="118">
        <f t="shared" si="0"/>
        <v>1520.5344</v>
      </c>
      <c r="G55" s="50">
        <v>0.1</v>
      </c>
      <c r="H55" s="50" t="s">
        <v>119</v>
      </c>
      <c r="I55" s="84">
        <f t="shared" si="1"/>
        <v>1127.7766031692836</v>
      </c>
      <c r="J55" s="27">
        <f t="shared" si="2"/>
        <v>5.6388830158464174</v>
      </c>
      <c r="K55" s="27" t="str">
        <f t="shared" si="3"/>
        <v>DEJAR</v>
      </c>
      <c r="L55" s="27" t="str">
        <f t="shared" si="4"/>
        <v>DEJAR</v>
      </c>
      <c r="M55" s="27" t="str">
        <f t="shared" si="5"/>
        <v>DEJAR</v>
      </c>
    </row>
    <row r="56" spans="1:13" x14ac:dyDescent="0.25">
      <c r="A56" t="s">
        <v>48</v>
      </c>
      <c r="B56">
        <v>11</v>
      </c>
      <c r="C56" s="63" t="s">
        <v>92</v>
      </c>
      <c r="D56" s="66">
        <v>32</v>
      </c>
      <c r="E56" s="61">
        <v>16</v>
      </c>
      <c r="F56" s="118">
        <f t="shared" si="0"/>
        <v>804.24959999999999</v>
      </c>
      <c r="G56" s="50">
        <v>0.1</v>
      </c>
      <c r="H56" s="50" t="s">
        <v>119</v>
      </c>
      <c r="I56" s="84">
        <f t="shared" si="1"/>
        <v>527.931063141393</v>
      </c>
      <c r="J56" s="27">
        <f t="shared" si="2"/>
        <v>2.6396553157069649</v>
      </c>
      <c r="K56" s="27" t="str">
        <f t="shared" si="3"/>
        <v>DEJAR</v>
      </c>
      <c r="L56" s="27" t="str">
        <f t="shared" si="4"/>
        <v>DEJAR</v>
      </c>
      <c r="M56" s="27" t="str">
        <f t="shared" si="5"/>
        <v>DEJAR</v>
      </c>
    </row>
    <row r="57" spans="1:13" x14ac:dyDescent="0.25">
      <c r="A57" t="s">
        <v>48</v>
      </c>
      <c r="B57">
        <v>12</v>
      </c>
      <c r="C57" s="63" t="s">
        <v>93</v>
      </c>
      <c r="D57" s="66">
        <v>15</v>
      </c>
      <c r="E57" s="61">
        <v>12</v>
      </c>
      <c r="F57" s="118">
        <f t="shared" si="0"/>
        <v>176.715</v>
      </c>
      <c r="G57" s="50">
        <v>0.1</v>
      </c>
      <c r="H57" s="50" t="s">
        <v>119</v>
      </c>
      <c r="I57" s="84">
        <f t="shared" si="1"/>
        <v>86.748598761993364</v>
      </c>
      <c r="J57" s="27">
        <f t="shared" si="2"/>
        <v>0.43374299380996684</v>
      </c>
      <c r="K57" s="27" t="str">
        <f t="shared" si="3"/>
        <v>DEJAR</v>
      </c>
      <c r="L57" s="27" t="str">
        <f t="shared" si="4"/>
        <v>DEJAR</v>
      </c>
      <c r="M57" s="27" t="str">
        <f t="shared" si="5"/>
        <v>DEJAR</v>
      </c>
    </row>
    <row r="58" spans="1:13" x14ac:dyDescent="0.25">
      <c r="A58" t="s">
        <v>48</v>
      </c>
      <c r="B58">
        <v>13</v>
      </c>
      <c r="C58" s="63" t="s">
        <v>93</v>
      </c>
      <c r="D58" s="66">
        <v>21</v>
      </c>
      <c r="E58" s="61">
        <v>15</v>
      </c>
      <c r="F58" s="118">
        <f t="shared" si="0"/>
        <v>346.3614</v>
      </c>
      <c r="G58" s="50">
        <v>0.1</v>
      </c>
      <c r="H58" s="50" t="s">
        <v>119</v>
      </c>
      <c r="I58" s="84">
        <f t="shared" si="1"/>
        <v>193.44615534703902</v>
      </c>
      <c r="J58" s="27">
        <f t="shared" si="2"/>
        <v>0.96723077673519509</v>
      </c>
      <c r="K58" s="27" t="str">
        <f t="shared" si="3"/>
        <v>DEJAR</v>
      </c>
      <c r="L58" s="27" t="str">
        <f t="shared" si="4"/>
        <v>DEJAR</v>
      </c>
      <c r="M58" s="27" t="str">
        <f t="shared" si="5"/>
        <v>DEJAR</v>
      </c>
    </row>
    <row r="59" spans="1:13" x14ac:dyDescent="0.25">
      <c r="A59" t="s">
        <v>48</v>
      </c>
      <c r="B59">
        <v>14</v>
      </c>
      <c r="C59" s="63" t="s">
        <v>91</v>
      </c>
      <c r="D59" s="66">
        <v>26</v>
      </c>
      <c r="E59" s="61">
        <v>12</v>
      </c>
      <c r="F59" s="118">
        <f t="shared" si="0"/>
        <v>530.93039999999996</v>
      </c>
      <c r="G59" s="50">
        <v>0.1</v>
      </c>
      <c r="H59" s="50" t="s">
        <v>119</v>
      </c>
      <c r="I59" s="84">
        <f t="shared" si="1"/>
        <v>321.84021980583157</v>
      </c>
      <c r="J59" s="27">
        <f t="shared" si="2"/>
        <v>1.6092010990291576</v>
      </c>
      <c r="K59" s="27" t="str">
        <f t="shared" si="3"/>
        <v>DEJAR</v>
      </c>
      <c r="L59" s="27" t="str">
        <f t="shared" si="4"/>
        <v>DEJAR</v>
      </c>
      <c r="M59" s="27" t="str">
        <f t="shared" si="5"/>
        <v>DEJAR</v>
      </c>
    </row>
    <row r="60" spans="1:13" x14ac:dyDescent="0.25">
      <c r="A60" t="s">
        <v>48</v>
      </c>
      <c r="B60">
        <v>15</v>
      </c>
      <c r="C60" s="63" t="s">
        <v>91</v>
      </c>
      <c r="D60" s="66">
        <v>29</v>
      </c>
      <c r="E60" s="61">
        <v>15</v>
      </c>
      <c r="F60" s="118">
        <f t="shared" si="0"/>
        <v>660.52139999999997</v>
      </c>
      <c r="G60" s="50">
        <v>0.1</v>
      </c>
      <c r="H60" s="50" t="s">
        <v>119</v>
      </c>
      <c r="I60" s="84">
        <f t="shared" si="1"/>
        <v>417.52015350701288</v>
      </c>
      <c r="J60" s="27">
        <f t="shared" si="2"/>
        <v>2.0876007675350641</v>
      </c>
      <c r="K60" s="27" t="str">
        <f t="shared" si="3"/>
        <v>DEJAR</v>
      </c>
      <c r="L60" s="27" t="str">
        <f t="shared" si="4"/>
        <v>DEJAR</v>
      </c>
      <c r="M60" s="27" t="str">
        <f t="shared" si="5"/>
        <v>DEJAR</v>
      </c>
    </row>
    <row r="61" spans="1:13" x14ac:dyDescent="0.25">
      <c r="A61" t="s">
        <v>48</v>
      </c>
      <c r="B61">
        <v>16</v>
      </c>
      <c r="C61" s="63" t="s">
        <v>92</v>
      </c>
      <c r="D61" s="66">
        <v>50</v>
      </c>
      <c r="E61" s="61">
        <v>24</v>
      </c>
      <c r="F61" s="118">
        <f t="shared" si="0"/>
        <v>1963.5</v>
      </c>
      <c r="G61" s="50">
        <v>0.1</v>
      </c>
      <c r="H61" s="50" t="s">
        <v>119</v>
      </c>
      <c r="I61" s="84">
        <f t="shared" si="1"/>
        <v>1529.4989619974792</v>
      </c>
      <c r="J61" s="27">
        <f t="shared" si="2"/>
        <v>7.6474948099873963</v>
      </c>
      <c r="K61" s="27" t="str">
        <f t="shared" si="3"/>
        <v>DEJAR</v>
      </c>
      <c r="L61" s="27" t="str">
        <f t="shared" si="4"/>
        <v>DEJAR</v>
      </c>
      <c r="M61" s="27" t="str">
        <f t="shared" si="5"/>
        <v>DEJAR</v>
      </c>
    </row>
    <row r="62" spans="1:13" x14ac:dyDescent="0.25">
      <c r="A62" t="s">
        <v>48</v>
      </c>
      <c r="B62">
        <v>17</v>
      </c>
      <c r="C62" s="63" t="s">
        <v>92</v>
      </c>
      <c r="D62" s="66">
        <v>26</v>
      </c>
      <c r="E62" s="61">
        <v>20</v>
      </c>
      <c r="F62" s="118">
        <f t="shared" si="0"/>
        <v>530.93039999999996</v>
      </c>
      <c r="G62" s="50">
        <v>0.1</v>
      </c>
      <c r="H62" s="50" t="s">
        <v>119</v>
      </c>
      <c r="I62" s="84">
        <f t="shared" si="1"/>
        <v>321.84021980583157</v>
      </c>
      <c r="J62" s="27">
        <f t="shared" si="2"/>
        <v>1.6092010990291576</v>
      </c>
      <c r="K62" s="27" t="str">
        <f t="shared" si="3"/>
        <v>DEJAR</v>
      </c>
      <c r="L62" s="27" t="str">
        <f t="shared" si="4"/>
        <v>DEJAR</v>
      </c>
      <c r="M62" s="27" t="str">
        <f t="shared" si="5"/>
        <v>DEJAR</v>
      </c>
    </row>
    <row r="63" spans="1:13" x14ac:dyDescent="0.25">
      <c r="A63" t="s">
        <v>48</v>
      </c>
      <c r="B63">
        <v>18</v>
      </c>
      <c r="C63" s="63" t="s">
        <v>92</v>
      </c>
      <c r="D63" s="66">
        <v>32</v>
      </c>
      <c r="E63" s="61">
        <v>20</v>
      </c>
      <c r="F63" s="118">
        <f t="shared" si="0"/>
        <v>804.24959999999999</v>
      </c>
      <c r="G63" s="50">
        <v>0.1</v>
      </c>
      <c r="H63" s="50" t="s">
        <v>119</v>
      </c>
      <c r="I63" s="84">
        <f t="shared" si="1"/>
        <v>527.931063141393</v>
      </c>
      <c r="J63" s="27">
        <f t="shared" si="2"/>
        <v>2.6396553157069649</v>
      </c>
      <c r="K63" s="27" t="str">
        <f t="shared" si="3"/>
        <v>DEJAR</v>
      </c>
      <c r="L63" s="27" t="str">
        <f t="shared" si="4"/>
        <v>DEJAR</v>
      </c>
      <c r="M63" s="27" t="str">
        <f t="shared" si="5"/>
        <v>DEJAR</v>
      </c>
    </row>
    <row r="64" spans="1:13" x14ac:dyDescent="0.25">
      <c r="A64" t="s">
        <v>48</v>
      </c>
      <c r="B64">
        <v>19</v>
      </c>
      <c r="C64" s="63" t="s">
        <v>93</v>
      </c>
      <c r="D64" s="66">
        <v>76</v>
      </c>
      <c r="E64" s="61">
        <v>25</v>
      </c>
      <c r="F64" s="118">
        <f t="shared" si="0"/>
        <v>4536.4704000000002</v>
      </c>
      <c r="G64" s="50">
        <v>0.1</v>
      </c>
      <c r="H64" s="50" t="s">
        <v>119</v>
      </c>
      <c r="I64" s="84">
        <f t="shared" si="1"/>
        <v>4149.3034475510067</v>
      </c>
      <c r="J64" s="27">
        <f t="shared" si="2"/>
        <v>20.746517237755032</v>
      </c>
      <c r="K64" s="27" t="str">
        <f t="shared" si="3"/>
        <v>DEJAR</v>
      </c>
      <c r="L64" s="27" t="str">
        <f t="shared" si="4"/>
        <v>DEJAR</v>
      </c>
      <c r="M64" s="27" t="str">
        <f t="shared" si="5"/>
        <v>DEJAR</v>
      </c>
    </row>
    <row r="65" spans="1:13" x14ac:dyDescent="0.25">
      <c r="A65" t="s">
        <v>48</v>
      </c>
      <c r="B65">
        <v>20</v>
      </c>
      <c r="C65" s="63" t="s">
        <v>91</v>
      </c>
      <c r="D65" s="66">
        <v>28</v>
      </c>
      <c r="E65" s="61">
        <v>16</v>
      </c>
      <c r="F65" s="118">
        <f t="shared" si="0"/>
        <v>615.75360000000001</v>
      </c>
      <c r="G65" s="50">
        <v>0.1</v>
      </c>
      <c r="H65" s="50" t="s">
        <v>119</v>
      </c>
      <c r="I65" s="84">
        <f t="shared" si="1"/>
        <v>384.0191047547313</v>
      </c>
      <c r="J65" s="27">
        <f t="shared" si="2"/>
        <v>1.9200955237736563</v>
      </c>
      <c r="K65" s="27" t="str">
        <f t="shared" si="3"/>
        <v>DEJAR</v>
      </c>
      <c r="L65" s="27" t="str">
        <f t="shared" si="4"/>
        <v>DEJAR</v>
      </c>
      <c r="M65" s="27" t="str">
        <f t="shared" si="5"/>
        <v>DEJAR</v>
      </c>
    </row>
    <row r="66" spans="1:13" x14ac:dyDescent="0.25">
      <c r="A66" t="s">
        <v>48</v>
      </c>
      <c r="B66">
        <v>21</v>
      </c>
      <c r="C66" s="63" t="s">
        <v>93</v>
      </c>
      <c r="D66" s="66">
        <v>50</v>
      </c>
      <c r="E66" s="61">
        <v>20</v>
      </c>
      <c r="F66" s="118">
        <f t="shared" si="0"/>
        <v>1963.5</v>
      </c>
      <c r="G66" s="50">
        <v>0.1</v>
      </c>
      <c r="H66" s="50" t="s">
        <v>119</v>
      </c>
      <c r="I66" s="84">
        <f t="shared" si="1"/>
        <v>1529.4989619974792</v>
      </c>
      <c r="J66" s="27">
        <f t="shared" si="2"/>
        <v>7.6474948099873963</v>
      </c>
      <c r="K66" s="27" t="str">
        <f t="shared" si="3"/>
        <v>DEJAR</v>
      </c>
      <c r="L66" s="27" t="str">
        <f t="shared" si="4"/>
        <v>DEJAR</v>
      </c>
      <c r="M66" s="27" t="str">
        <f t="shared" si="5"/>
        <v>DEJAR</v>
      </c>
    </row>
    <row r="67" spans="1:13" x14ac:dyDescent="0.25">
      <c r="A67" t="s">
        <v>48</v>
      </c>
      <c r="B67">
        <v>22</v>
      </c>
      <c r="C67" s="63" t="s">
        <v>93</v>
      </c>
      <c r="D67" s="66">
        <v>22</v>
      </c>
      <c r="E67" s="61">
        <v>16</v>
      </c>
      <c r="F67" s="118">
        <f t="shared" ref="F67:F130" si="8">(3.1416/4)*D67^2</f>
        <v>380.1336</v>
      </c>
      <c r="G67" s="50">
        <v>0.1</v>
      </c>
      <c r="H67" s="50" t="s">
        <v>119</v>
      </c>
      <c r="I67" s="84">
        <f t="shared" ref="I67:I130" si="9">0.13647*D67^2.38351</f>
        <v>216.13001097424697</v>
      </c>
      <c r="J67" s="27">
        <f t="shared" ref="J67:J130" si="10">((I67/1000)*0.5)/G67</f>
        <v>1.0806500548712348</v>
      </c>
      <c r="K67" s="27" t="str">
        <f t="shared" ref="K67:K130" si="11">+IF(D67&gt;=10,"DEJAR","DEPURAR")</f>
        <v>DEJAR</v>
      </c>
      <c r="L67" s="27" t="str">
        <f t="shared" ref="L67:L130" si="12">+IF(E67&gt;=5,"DEJAR","DEPURAR")</f>
        <v>DEJAR</v>
      </c>
      <c r="M67" s="27" t="str">
        <f t="shared" ref="M67:M130" si="13">+IF(AND(K67="DEJAR",L67="DEJAR"),"DEJAR","DEPURAR")</f>
        <v>DEJAR</v>
      </c>
    </row>
    <row r="68" spans="1:13" x14ac:dyDescent="0.25">
      <c r="A68" t="s">
        <v>48</v>
      </c>
      <c r="B68">
        <v>23</v>
      </c>
      <c r="C68" s="63" t="s">
        <v>92</v>
      </c>
      <c r="D68" s="66">
        <v>43</v>
      </c>
      <c r="E68" s="61">
        <v>16</v>
      </c>
      <c r="F68" s="118">
        <f t="shared" si="8"/>
        <v>1452.2046</v>
      </c>
      <c r="G68" s="50">
        <v>0.1</v>
      </c>
      <c r="H68" s="50" t="s">
        <v>119</v>
      </c>
      <c r="I68" s="84">
        <f t="shared" si="9"/>
        <v>1067.6418523356226</v>
      </c>
      <c r="J68" s="27">
        <f t="shared" si="10"/>
        <v>5.3382092616781129</v>
      </c>
      <c r="K68" s="27" t="str">
        <f t="shared" si="11"/>
        <v>DEJAR</v>
      </c>
      <c r="L68" s="27" t="str">
        <f t="shared" si="12"/>
        <v>DEJAR</v>
      </c>
      <c r="M68" s="27" t="str">
        <f t="shared" si="13"/>
        <v>DEJAR</v>
      </c>
    </row>
    <row r="69" spans="1:13" x14ac:dyDescent="0.25">
      <c r="A69" t="s">
        <v>49</v>
      </c>
      <c r="B69">
        <v>1</v>
      </c>
      <c r="C69" s="63" t="s">
        <v>92</v>
      </c>
      <c r="D69" s="66">
        <v>36</v>
      </c>
      <c r="E69" s="61">
        <v>20</v>
      </c>
      <c r="F69" s="118">
        <f t="shared" si="8"/>
        <v>1017.8783999999999</v>
      </c>
      <c r="G69" s="50">
        <v>0.1</v>
      </c>
      <c r="H69" s="50" t="s">
        <v>119</v>
      </c>
      <c r="I69" s="84">
        <f t="shared" si="9"/>
        <v>699.03635875505904</v>
      </c>
      <c r="J69" s="27">
        <f t="shared" si="10"/>
        <v>3.4951817937752954</v>
      </c>
      <c r="K69" s="27" t="str">
        <f t="shared" si="11"/>
        <v>DEJAR</v>
      </c>
      <c r="L69" s="27" t="str">
        <f t="shared" si="12"/>
        <v>DEJAR</v>
      </c>
      <c r="M69" s="27" t="str">
        <f t="shared" si="13"/>
        <v>DEJAR</v>
      </c>
    </row>
    <row r="70" spans="1:13" x14ac:dyDescent="0.25">
      <c r="A70" t="s">
        <v>49</v>
      </c>
      <c r="B70">
        <v>2</v>
      </c>
      <c r="C70" s="63" t="s">
        <v>92</v>
      </c>
      <c r="D70" s="66">
        <v>90</v>
      </c>
      <c r="E70" s="61">
        <v>25</v>
      </c>
      <c r="F70" s="118">
        <f t="shared" si="8"/>
        <v>6361.74</v>
      </c>
      <c r="G70" s="50">
        <v>0.1</v>
      </c>
      <c r="H70" s="50" t="s">
        <v>119</v>
      </c>
      <c r="I70" s="84">
        <f t="shared" si="9"/>
        <v>6208.6010673791552</v>
      </c>
      <c r="J70" s="27">
        <f t="shared" si="10"/>
        <v>31.043005336895774</v>
      </c>
      <c r="K70" s="27" t="str">
        <f t="shared" si="11"/>
        <v>DEJAR</v>
      </c>
      <c r="L70" s="27" t="str">
        <f t="shared" si="12"/>
        <v>DEJAR</v>
      </c>
      <c r="M70" s="27" t="str">
        <f t="shared" si="13"/>
        <v>DEJAR</v>
      </c>
    </row>
    <row r="71" spans="1:13" x14ac:dyDescent="0.25">
      <c r="A71" t="s">
        <v>49</v>
      </c>
      <c r="B71">
        <v>3</v>
      </c>
      <c r="C71" s="63" t="s">
        <v>92</v>
      </c>
      <c r="D71" s="66">
        <v>60</v>
      </c>
      <c r="E71" s="61">
        <v>25</v>
      </c>
      <c r="F71" s="118">
        <f t="shared" si="8"/>
        <v>2827.44</v>
      </c>
      <c r="G71" s="50">
        <v>0.1</v>
      </c>
      <c r="H71" s="50" t="s">
        <v>119</v>
      </c>
      <c r="I71" s="84">
        <f t="shared" si="9"/>
        <v>2361.9923046462377</v>
      </c>
      <c r="J71" s="27">
        <f t="shared" si="10"/>
        <v>11.809961523231189</v>
      </c>
      <c r="K71" s="27" t="str">
        <f t="shared" si="11"/>
        <v>DEJAR</v>
      </c>
      <c r="L71" s="27" t="str">
        <f t="shared" si="12"/>
        <v>DEJAR</v>
      </c>
      <c r="M71" s="27" t="str">
        <f t="shared" si="13"/>
        <v>DEJAR</v>
      </c>
    </row>
    <row r="72" spans="1:13" x14ac:dyDescent="0.25">
      <c r="A72" t="s">
        <v>49</v>
      </c>
      <c r="B72">
        <v>4</v>
      </c>
      <c r="C72" s="63" t="s">
        <v>93</v>
      </c>
      <c r="D72" s="66">
        <v>21</v>
      </c>
      <c r="E72" s="61">
        <v>25</v>
      </c>
      <c r="F72" s="118">
        <f t="shared" si="8"/>
        <v>346.3614</v>
      </c>
      <c r="G72" s="50">
        <v>0.1</v>
      </c>
      <c r="H72" s="50" t="s">
        <v>119</v>
      </c>
      <c r="I72" s="84">
        <f t="shared" si="9"/>
        <v>193.44615534703902</v>
      </c>
      <c r="J72" s="27">
        <f t="shared" si="10"/>
        <v>0.96723077673519509</v>
      </c>
      <c r="K72" s="27" t="str">
        <f t="shared" si="11"/>
        <v>DEJAR</v>
      </c>
      <c r="L72" s="27" t="str">
        <f t="shared" si="12"/>
        <v>DEJAR</v>
      </c>
      <c r="M72" s="27" t="str">
        <f t="shared" si="13"/>
        <v>DEJAR</v>
      </c>
    </row>
    <row r="73" spans="1:13" x14ac:dyDescent="0.25">
      <c r="A73" t="s">
        <v>49</v>
      </c>
      <c r="B73">
        <v>5</v>
      </c>
      <c r="C73" s="63" t="s">
        <v>92</v>
      </c>
      <c r="D73" s="66">
        <v>70</v>
      </c>
      <c r="E73" s="61">
        <v>25</v>
      </c>
      <c r="F73" s="118">
        <f t="shared" si="8"/>
        <v>3848.46</v>
      </c>
      <c r="G73" s="50">
        <v>0.1</v>
      </c>
      <c r="H73" s="50" t="s">
        <v>119</v>
      </c>
      <c r="I73" s="84">
        <f t="shared" si="9"/>
        <v>3410.7259140574133</v>
      </c>
      <c r="J73" s="27">
        <f t="shared" si="10"/>
        <v>17.053629570287065</v>
      </c>
      <c r="K73" s="27" t="str">
        <f t="shared" si="11"/>
        <v>DEJAR</v>
      </c>
      <c r="L73" s="27" t="str">
        <f t="shared" si="12"/>
        <v>DEJAR</v>
      </c>
      <c r="M73" s="27" t="str">
        <f t="shared" si="13"/>
        <v>DEJAR</v>
      </c>
    </row>
    <row r="74" spans="1:13" x14ac:dyDescent="0.25">
      <c r="A74" t="s">
        <v>49</v>
      </c>
      <c r="B74">
        <v>6</v>
      </c>
      <c r="C74" s="63" t="s">
        <v>92</v>
      </c>
      <c r="D74" s="66">
        <v>28</v>
      </c>
      <c r="E74" s="61">
        <v>15</v>
      </c>
      <c r="F74" s="118">
        <f t="shared" si="8"/>
        <v>615.75360000000001</v>
      </c>
      <c r="G74" s="50">
        <v>0.1</v>
      </c>
      <c r="H74" s="50" t="s">
        <v>119</v>
      </c>
      <c r="I74" s="84">
        <f t="shared" si="9"/>
        <v>384.0191047547313</v>
      </c>
      <c r="J74" s="27">
        <f t="shared" si="10"/>
        <v>1.9200955237736563</v>
      </c>
      <c r="K74" s="27" t="str">
        <f t="shared" si="11"/>
        <v>DEJAR</v>
      </c>
      <c r="L74" s="27" t="str">
        <f t="shared" si="12"/>
        <v>DEJAR</v>
      </c>
      <c r="M74" s="27" t="str">
        <f t="shared" si="13"/>
        <v>DEJAR</v>
      </c>
    </row>
    <row r="75" spans="1:13" x14ac:dyDescent="0.25">
      <c r="A75" t="s">
        <v>49</v>
      </c>
      <c r="B75">
        <v>7</v>
      </c>
      <c r="C75" s="63" t="s">
        <v>91</v>
      </c>
      <c r="D75" s="66">
        <v>10</v>
      </c>
      <c r="E75" s="61">
        <v>5</v>
      </c>
      <c r="F75" s="118">
        <f t="shared" si="8"/>
        <v>78.539999999999992</v>
      </c>
      <c r="G75" s="50">
        <v>0.1</v>
      </c>
      <c r="H75" s="50" t="s">
        <v>119</v>
      </c>
      <c r="I75" s="84">
        <f t="shared" si="9"/>
        <v>33.002526735248487</v>
      </c>
      <c r="J75" s="27">
        <f t="shared" si="10"/>
        <v>0.16501263367624242</v>
      </c>
      <c r="K75" s="27" t="str">
        <f t="shared" si="11"/>
        <v>DEJAR</v>
      </c>
      <c r="L75" s="27" t="str">
        <f t="shared" si="12"/>
        <v>DEJAR</v>
      </c>
      <c r="M75" s="27" t="str">
        <f t="shared" si="13"/>
        <v>DEJAR</v>
      </c>
    </row>
    <row r="76" spans="1:13" x14ac:dyDescent="0.25">
      <c r="A76" t="s">
        <v>49</v>
      </c>
      <c r="B76">
        <v>8</v>
      </c>
      <c r="C76" s="63" t="s">
        <v>93</v>
      </c>
      <c r="D76" s="66">
        <v>18</v>
      </c>
      <c r="E76" s="61">
        <v>20</v>
      </c>
      <c r="F76" s="118">
        <f t="shared" si="8"/>
        <v>254.46959999999999</v>
      </c>
      <c r="G76" s="50">
        <v>0.1</v>
      </c>
      <c r="H76" s="50" t="s">
        <v>119</v>
      </c>
      <c r="I76" s="84">
        <f t="shared" si="9"/>
        <v>133.96512701589552</v>
      </c>
      <c r="J76" s="27">
        <f t="shared" si="10"/>
        <v>0.66982563507947757</v>
      </c>
      <c r="K76" s="27" t="str">
        <f t="shared" si="11"/>
        <v>DEJAR</v>
      </c>
      <c r="L76" s="27" t="str">
        <f t="shared" si="12"/>
        <v>DEJAR</v>
      </c>
      <c r="M76" s="27" t="str">
        <f t="shared" si="13"/>
        <v>DEJAR</v>
      </c>
    </row>
    <row r="77" spans="1:13" x14ac:dyDescent="0.25">
      <c r="A77" t="s">
        <v>49</v>
      </c>
      <c r="B77">
        <v>9</v>
      </c>
      <c r="C77" s="63" t="s">
        <v>28</v>
      </c>
      <c r="D77" s="66">
        <v>23</v>
      </c>
      <c r="E77" s="61">
        <v>20</v>
      </c>
      <c r="F77" s="118">
        <f t="shared" si="8"/>
        <v>415.47660000000002</v>
      </c>
      <c r="G77" s="50">
        <v>0.1</v>
      </c>
      <c r="H77" s="50" t="s">
        <v>119</v>
      </c>
      <c r="I77" s="84">
        <f t="shared" si="9"/>
        <v>240.28635306200815</v>
      </c>
      <c r="J77" s="27">
        <f t="shared" si="10"/>
        <v>1.2014317653100408</v>
      </c>
      <c r="K77" s="27" t="str">
        <f t="shared" si="11"/>
        <v>DEJAR</v>
      </c>
      <c r="L77" s="27" t="str">
        <f t="shared" si="12"/>
        <v>DEJAR</v>
      </c>
      <c r="M77" s="27" t="str">
        <f t="shared" si="13"/>
        <v>DEJAR</v>
      </c>
    </row>
    <row r="78" spans="1:13" x14ac:dyDescent="0.25">
      <c r="A78" t="s">
        <v>49</v>
      </c>
      <c r="B78">
        <v>10</v>
      </c>
      <c r="C78" s="63" t="s">
        <v>92</v>
      </c>
      <c r="D78" s="66">
        <v>30</v>
      </c>
      <c r="E78" s="61">
        <v>20</v>
      </c>
      <c r="F78" s="118">
        <f t="shared" si="8"/>
        <v>706.86</v>
      </c>
      <c r="G78" s="50">
        <v>0.1</v>
      </c>
      <c r="H78" s="50" t="s">
        <v>119</v>
      </c>
      <c r="I78" s="84">
        <f t="shared" si="9"/>
        <v>452.65828470787153</v>
      </c>
      <c r="J78" s="27">
        <f t="shared" si="10"/>
        <v>2.2632914235393575</v>
      </c>
      <c r="K78" s="27" t="str">
        <f t="shared" si="11"/>
        <v>DEJAR</v>
      </c>
      <c r="L78" s="27" t="str">
        <f t="shared" si="12"/>
        <v>DEJAR</v>
      </c>
      <c r="M78" s="27" t="str">
        <f t="shared" si="13"/>
        <v>DEJAR</v>
      </c>
    </row>
    <row r="79" spans="1:13" x14ac:dyDescent="0.25">
      <c r="A79" t="s">
        <v>49</v>
      </c>
      <c r="B79">
        <v>11</v>
      </c>
      <c r="C79" s="63" t="s">
        <v>92</v>
      </c>
      <c r="D79" s="66">
        <v>35</v>
      </c>
      <c r="E79" s="61">
        <v>20</v>
      </c>
      <c r="F79" s="118">
        <f t="shared" si="8"/>
        <v>962.11500000000001</v>
      </c>
      <c r="G79" s="50">
        <v>0.1</v>
      </c>
      <c r="H79" s="50" t="s">
        <v>119</v>
      </c>
      <c r="I79" s="84">
        <f t="shared" si="9"/>
        <v>653.64029291244719</v>
      </c>
      <c r="J79" s="27">
        <f t="shared" si="10"/>
        <v>3.2682014645622357</v>
      </c>
      <c r="K79" s="27" t="str">
        <f t="shared" si="11"/>
        <v>DEJAR</v>
      </c>
      <c r="L79" s="27" t="str">
        <f t="shared" si="12"/>
        <v>DEJAR</v>
      </c>
      <c r="M79" s="27" t="str">
        <f t="shared" si="13"/>
        <v>DEJAR</v>
      </c>
    </row>
    <row r="80" spans="1:13" x14ac:dyDescent="0.25">
      <c r="A80" t="s">
        <v>49</v>
      </c>
      <c r="B80">
        <v>12</v>
      </c>
      <c r="C80" s="63" t="s">
        <v>93</v>
      </c>
      <c r="D80" s="66">
        <v>30</v>
      </c>
      <c r="E80" s="61">
        <v>10</v>
      </c>
      <c r="F80" s="118">
        <f t="shared" si="8"/>
        <v>706.86</v>
      </c>
      <c r="G80" s="50">
        <v>0.1</v>
      </c>
      <c r="H80" s="50" t="s">
        <v>119</v>
      </c>
      <c r="I80" s="84">
        <f t="shared" si="9"/>
        <v>452.65828470787153</v>
      </c>
      <c r="J80" s="27">
        <f t="shared" si="10"/>
        <v>2.2632914235393575</v>
      </c>
      <c r="K80" s="27" t="str">
        <f t="shared" si="11"/>
        <v>DEJAR</v>
      </c>
      <c r="L80" s="27" t="str">
        <f t="shared" si="12"/>
        <v>DEJAR</v>
      </c>
      <c r="M80" s="27" t="str">
        <f t="shared" si="13"/>
        <v>DEJAR</v>
      </c>
    </row>
    <row r="81" spans="1:13" x14ac:dyDescent="0.25">
      <c r="A81" t="s">
        <v>49</v>
      </c>
      <c r="B81">
        <v>13</v>
      </c>
      <c r="C81" s="63" t="s">
        <v>93</v>
      </c>
      <c r="D81" s="66">
        <v>19</v>
      </c>
      <c r="E81" s="61">
        <v>10</v>
      </c>
      <c r="F81" s="118">
        <f t="shared" si="8"/>
        <v>283.52940000000001</v>
      </c>
      <c r="G81" s="50">
        <v>0.1</v>
      </c>
      <c r="H81" s="50" t="s">
        <v>119</v>
      </c>
      <c r="I81" s="84">
        <f t="shared" si="9"/>
        <v>152.39095368994771</v>
      </c>
      <c r="J81" s="27">
        <f t="shared" si="10"/>
        <v>0.76195476844973853</v>
      </c>
      <c r="K81" s="27" t="str">
        <f t="shared" si="11"/>
        <v>DEJAR</v>
      </c>
      <c r="L81" s="27" t="str">
        <f t="shared" si="12"/>
        <v>DEJAR</v>
      </c>
      <c r="M81" s="27" t="str">
        <f t="shared" si="13"/>
        <v>DEJAR</v>
      </c>
    </row>
    <row r="82" spans="1:13" x14ac:dyDescent="0.25">
      <c r="A82" t="s">
        <v>49</v>
      </c>
      <c r="B82">
        <v>14</v>
      </c>
      <c r="C82" s="63" t="s">
        <v>93</v>
      </c>
      <c r="D82" s="66">
        <v>23</v>
      </c>
      <c r="E82" s="61">
        <v>10</v>
      </c>
      <c r="F82" s="118">
        <f t="shared" si="8"/>
        <v>415.47660000000002</v>
      </c>
      <c r="G82" s="50">
        <v>0.1</v>
      </c>
      <c r="H82" s="50" t="s">
        <v>119</v>
      </c>
      <c r="I82" s="84">
        <f t="shared" si="9"/>
        <v>240.28635306200815</v>
      </c>
      <c r="J82" s="27">
        <f t="shared" si="10"/>
        <v>1.2014317653100408</v>
      </c>
      <c r="K82" s="27" t="str">
        <f t="shared" si="11"/>
        <v>DEJAR</v>
      </c>
      <c r="L82" s="27" t="str">
        <f t="shared" si="12"/>
        <v>DEJAR</v>
      </c>
      <c r="M82" s="27" t="str">
        <f t="shared" si="13"/>
        <v>DEJAR</v>
      </c>
    </row>
    <row r="83" spans="1:13" x14ac:dyDescent="0.25">
      <c r="A83" t="s">
        <v>49</v>
      </c>
      <c r="B83">
        <v>15</v>
      </c>
      <c r="C83" s="63" t="s">
        <v>92</v>
      </c>
      <c r="D83" s="66">
        <v>25</v>
      </c>
      <c r="E83" s="61">
        <v>30</v>
      </c>
      <c r="F83" s="118">
        <f t="shared" si="8"/>
        <v>490.875</v>
      </c>
      <c r="G83" s="50">
        <v>0.1</v>
      </c>
      <c r="H83" s="50" t="s">
        <v>119</v>
      </c>
      <c r="I83" s="84">
        <f t="shared" si="9"/>
        <v>293.11711779854511</v>
      </c>
      <c r="J83" s="27">
        <f t="shared" si="10"/>
        <v>1.4655855889927254</v>
      </c>
      <c r="K83" s="27" t="str">
        <f t="shared" si="11"/>
        <v>DEJAR</v>
      </c>
      <c r="L83" s="27" t="str">
        <f t="shared" si="12"/>
        <v>DEJAR</v>
      </c>
      <c r="M83" s="27" t="str">
        <f t="shared" si="13"/>
        <v>DEJAR</v>
      </c>
    </row>
    <row r="84" spans="1:13" x14ac:dyDescent="0.25">
      <c r="A84" t="s">
        <v>50</v>
      </c>
      <c r="B84">
        <v>1</v>
      </c>
      <c r="C84" s="63" t="s">
        <v>93</v>
      </c>
      <c r="D84" s="66">
        <v>22</v>
      </c>
      <c r="E84" s="61">
        <v>15</v>
      </c>
      <c r="F84" s="118">
        <f t="shared" si="8"/>
        <v>380.1336</v>
      </c>
      <c r="G84" s="50">
        <v>0.1</v>
      </c>
      <c r="H84" s="50" t="s">
        <v>119</v>
      </c>
      <c r="I84" s="84">
        <f t="shared" si="9"/>
        <v>216.13001097424697</v>
      </c>
      <c r="J84" s="27">
        <f t="shared" si="10"/>
        <v>1.0806500548712348</v>
      </c>
      <c r="K84" s="27" t="str">
        <f t="shared" si="11"/>
        <v>DEJAR</v>
      </c>
      <c r="L84" s="27" t="str">
        <f t="shared" si="12"/>
        <v>DEJAR</v>
      </c>
      <c r="M84" s="27" t="str">
        <f t="shared" si="13"/>
        <v>DEJAR</v>
      </c>
    </row>
    <row r="85" spans="1:13" x14ac:dyDescent="0.25">
      <c r="A85" t="s">
        <v>50</v>
      </c>
      <c r="B85">
        <v>2</v>
      </c>
      <c r="C85" s="63" t="s">
        <v>92</v>
      </c>
      <c r="D85" s="66">
        <v>48</v>
      </c>
      <c r="E85" s="61">
        <v>25</v>
      </c>
      <c r="F85" s="118">
        <f t="shared" si="8"/>
        <v>1809.5616</v>
      </c>
      <c r="G85" s="50">
        <v>0.1</v>
      </c>
      <c r="H85" s="50" t="s">
        <v>119</v>
      </c>
      <c r="I85" s="84">
        <f t="shared" si="9"/>
        <v>1387.6901104524011</v>
      </c>
      <c r="J85" s="27">
        <f t="shared" si="10"/>
        <v>6.9384505522620055</v>
      </c>
      <c r="K85" s="27" t="str">
        <f t="shared" si="11"/>
        <v>DEJAR</v>
      </c>
      <c r="L85" s="27" t="str">
        <f t="shared" si="12"/>
        <v>DEJAR</v>
      </c>
      <c r="M85" s="27" t="str">
        <f t="shared" si="13"/>
        <v>DEJAR</v>
      </c>
    </row>
    <row r="86" spans="1:13" x14ac:dyDescent="0.25">
      <c r="A86" t="s">
        <v>50</v>
      </c>
      <c r="B86">
        <v>3</v>
      </c>
      <c r="C86" s="63" t="s">
        <v>93</v>
      </c>
      <c r="D86" s="66">
        <v>21</v>
      </c>
      <c r="E86" s="61">
        <v>15</v>
      </c>
      <c r="F86" s="118">
        <f t="shared" si="8"/>
        <v>346.3614</v>
      </c>
      <c r="G86" s="50">
        <v>0.1</v>
      </c>
      <c r="H86" s="50" t="s">
        <v>119</v>
      </c>
      <c r="I86" s="84">
        <f t="shared" si="9"/>
        <v>193.44615534703902</v>
      </c>
      <c r="J86" s="27">
        <f t="shared" si="10"/>
        <v>0.96723077673519509</v>
      </c>
      <c r="K86" s="27" t="str">
        <f t="shared" si="11"/>
        <v>DEJAR</v>
      </c>
      <c r="L86" s="27" t="str">
        <f t="shared" si="12"/>
        <v>DEJAR</v>
      </c>
      <c r="M86" s="27" t="str">
        <f t="shared" si="13"/>
        <v>DEJAR</v>
      </c>
    </row>
    <row r="87" spans="1:13" x14ac:dyDescent="0.25">
      <c r="A87" t="s">
        <v>50</v>
      </c>
      <c r="B87">
        <v>4</v>
      </c>
      <c r="C87" s="63" t="s">
        <v>92</v>
      </c>
      <c r="D87" s="66">
        <v>20</v>
      </c>
      <c r="E87" s="61">
        <v>30</v>
      </c>
      <c r="F87" s="118">
        <f t="shared" si="8"/>
        <v>314.15999999999997</v>
      </c>
      <c r="G87" s="50">
        <v>0.1</v>
      </c>
      <c r="H87" s="50" t="s">
        <v>119</v>
      </c>
      <c r="I87" s="84">
        <f t="shared" si="9"/>
        <v>172.20874292148596</v>
      </c>
      <c r="J87" s="27">
        <f t="shared" si="10"/>
        <v>0.86104371460742979</v>
      </c>
      <c r="K87" s="27" t="str">
        <f t="shared" si="11"/>
        <v>DEJAR</v>
      </c>
      <c r="L87" s="27" t="str">
        <f t="shared" si="12"/>
        <v>DEJAR</v>
      </c>
      <c r="M87" s="27" t="str">
        <f t="shared" si="13"/>
        <v>DEJAR</v>
      </c>
    </row>
    <row r="88" spans="1:13" x14ac:dyDescent="0.25">
      <c r="A88" t="s">
        <v>50</v>
      </c>
      <c r="B88">
        <v>5</v>
      </c>
      <c r="C88" s="63" t="s">
        <v>93</v>
      </c>
      <c r="D88" s="66">
        <v>16</v>
      </c>
      <c r="E88" s="61">
        <v>16</v>
      </c>
      <c r="F88" s="118">
        <f t="shared" si="8"/>
        <v>201.0624</v>
      </c>
      <c r="G88" s="50">
        <v>0.1</v>
      </c>
      <c r="H88" s="50" t="s">
        <v>119</v>
      </c>
      <c r="I88" s="84">
        <f t="shared" si="9"/>
        <v>101.17406776284028</v>
      </c>
      <c r="J88" s="27">
        <f t="shared" si="10"/>
        <v>0.5058703388142014</v>
      </c>
      <c r="K88" s="27" t="str">
        <f t="shared" si="11"/>
        <v>DEJAR</v>
      </c>
      <c r="L88" s="27" t="str">
        <f t="shared" si="12"/>
        <v>DEJAR</v>
      </c>
      <c r="M88" s="27" t="str">
        <f t="shared" si="13"/>
        <v>DEJAR</v>
      </c>
    </row>
    <row r="89" spans="1:13" x14ac:dyDescent="0.25">
      <c r="A89" t="s">
        <v>50</v>
      </c>
      <c r="B89">
        <v>6</v>
      </c>
      <c r="C89" s="63" t="s">
        <v>93</v>
      </c>
      <c r="D89" s="66">
        <v>22</v>
      </c>
      <c r="E89" s="61">
        <v>20</v>
      </c>
      <c r="F89" s="118">
        <f t="shared" si="8"/>
        <v>380.1336</v>
      </c>
      <c r="G89" s="50">
        <v>0.1</v>
      </c>
      <c r="H89" s="50" t="s">
        <v>119</v>
      </c>
      <c r="I89" s="84">
        <f t="shared" si="9"/>
        <v>216.13001097424697</v>
      </c>
      <c r="J89" s="27">
        <f t="shared" si="10"/>
        <v>1.0806500548712348</v>
      </c>
      <c r="K89" s="27" t="str">
        <f t="shared" si="11"/>
        <v>DEJAR</v>
      </c>
      <c r="L89" s="27" t="str">
        <f t="shared" si="12"/>
        <v>DEJAR</v>
      </c>
      <c r="M89" s="27" t="str">
        <f t="shared" si="13"/>
        <v>DEJAR</v>
      </c>
    </row>
    <row r="90" spans="1:13" x14ac:dyDescent="0.25">
      <c r="A90" t="s">
        <v>50</v>
      </c>
      <c r="B90">
        <v>7</v>
      </c>
      <c r="C90" s="63" t="s">
        <v>93</v>
      </c>
      <c r="D90" s="66">
        <v>27</v>
      </c>
      <c r="E90" s="61">
        <v>20</v>
      </c>
      <c r="F90" s="118">
        <f t="shared" si="8"/>
        <v>572.5566</v>
      </c>
      <c r="G90" s="50">
        <v>0.1</v>
      </c>
      <c r="H90" s="50" t="s">
        <v>119</v>
      </c>
      <c r="I90" s="84">
        <f t="shared" si="9"/>
        <v>352.13325163946445</v>
      </c>
      <c r="J90" s="27">
        <f t="shared" si="10"/>
        <v>1.7606662581973223</v>
      </c>
      <c r="K90" s="27" t="str">
        <f t="shared" si="11"/>
        <v>DEJAR</v>
      </c>
      <c r="L90" s="27" t="str">
        <f t="shared" si="12"/>
        <v>DEJAR</v>
      </c>
      <c r="M90" s="27" t="str">
        <f t="shared" si="13"/>
        <v>DEJAR</v>
      </c>
    </row>
    <row r="91" spans="1:13" x14ac:dyDescent="0.25">
      <c r="A91" t="s">
        <v>50</v>
      </c>
      <c r="B91">
        <v>8</v>
      </c>
      <c r="C91" s="63" t="s">
        <v>91</v>
      </c>
      <c r="D91" s="66">
        <v>42</v>
      </c>
      <c r="E91" s="61">
        <v>15</v>
      </c>
      <c r="F91" s="118">
        <f t="shared" si="8"/>
        <v>1385.4456</v>
      </c>
      <c r="G91" s="50">
        <v>0.1</v>
      </c>
      <c r="H91" s="50" t="s">
        <v>119</v>
      </c>
      <c r="I91" s="84">
        <f t="shared" si="9"/>
        <v>1009.4111733489757</v>
      </c>
      <c r="J91" s="27">
        <f t="shared" si="10"/>
        <v>5.0470558667448779</v>
      </c>
      <c r="K91" s="27" t="str">
        <f t="shared" si="11"/>
        <v>DEJAR</v>
      </c>
      <c r="L91" s="27" t="str">
        <f t="shared" si="12"/>
        <v>DEJAR</v>
      </c>
      <c r="M91" s="27" t="str">
        <f t="shared" si="13"/>
        <v>DEJAR</v>
      </c>
    </row>
    <row r="92" spans="1:13" x14ac:dyDescent="0.25">
      <c r="A92" t="s">
        <v>50</v>
      </c>
      <c r="B92">
        <v>9</v>
      </c>
      <c r="C92" s="63" t="s">
        <v>92</v>
      </c>
      <c r="D92" s="66">
        <v>16</v>
      </c>
      <c r="E92" s="61">
        <v>10</v>
      </c>
      <c r="F92" s="118">
        <f t="shared" si="8"/>
        <v>201.0624</v>
      </c>
      <c r="G92" s="50">
        <v>0.1</v>
      </c>
      <c r="H92" s="50" t="s">
        <v>119</v>
      </c>
      <c r="I92" s="84">
        <f t="shared" si="9"/>
        <v>101.17406776284028</v>
      </c>
      <c r="J92" s="27">
        <f t="shared" si="10"/>
        <v>0.5058703388142014</v>
      </c>
      <c r="K92" s="27" t="str">
        <f t="shared" si="11"/>
        <v>DEJAR</v>
      </c>
      <c r="L92" s="27" t="str">
        <f t="shared" si="12"/>
        <v>DEJAR</v>
      </c>
      <c r="M92" s="27" t="str">
        <f t="shared" si="13"/>
        <v>DEJAR</v>
      </c>
    </row>
    <row r="93" spans="1:13" x14ac:dyDescent="0.25">
      <c r="A93" t="s">
        <v>50</v>
      </c>
      <c r="B93">
        <v>10</v>
      </c>
      <c r="C93" s="63" t="s">
        <v>91</v>
      </c>
      <c r="D93" s="66">
        <v>17</v>
      </c>
      <c r="E93" s="61">
        <v>15</v>
      </c>
      <c r="F93" s="118">
        <f t="shared" si="8"/>
        <v>226.98060000000001</v>
      </c>
      <c r="G93" s="50">
        <v>0.1</v>
      </c>
      <c r="H93" s="50" t="s">
        <v>119</v>
      </c>
      <c r="I93" s="84">
        <f t="shared" si="9"/>
        <v>116.90268878718483</v>
      </c>
      <c r="J93" s="27">
        <f t="shared" si="10"/>
        <v>0.58451344393592408</v>
      </c>
      <c r="K93" s="27" t="str">
        <f t="shared" si="11"/>
        <v>DEJAR</v>
      </c>
      <c r="L93" s="27" t="str">
        <f t="shared" si="12"/>
        <v>DEJAR</v>
      </c>
      <c r="M93" s="27" t="str">
        <f t="shared" si="13"/>
        <v>DEJAR</v>
      </c>
    </row>
    <row r="94" spans="1:13" x14ac:dyDescent="0.25">
      <c r="A94" t="s">
        <v>50</v>
      </c>
      <c r="B94">
        <v>11</v>
      </c>
      <c r="C94" s="63" t="s">
        <v>93</v>
      </c>
      <c r="D94" s="66">
        <v>26</v>
      </c>
      <c r="E94" s="61">
        <v>25</v>
      </c>
      <c r="F94" s="118">
        <f t="shared" si="8"/>
        <v>530.93039999999996</v>
      </c>
      <c r="G94" s="50">
        <v>0.1</v>
      </c>
      <c r="H94" s="50" t="s">
        <v>119</v>
      </c>
      <c r="I94" s="84">
        <f t="shared" si="9"/>
        <v>321.84021980583157</v>
      </c>
      <c r="J94" s="27">
        <f t="shared" si="10"/>
        <v>1.6092010990291576</v>
      </c>
      <c r="K94" s="27" t="str">
        <f t="shared" si="11"/>
        <v>DEJAR</v>
      </c>
      <c r="L94" s="27" t="str">
        <f t="shared" si="12"/>
        <v>DEJAR</v>
      </c>
      <c r="M94" s="27" t="str">
        <f t="shared" si="13"/>
        <v>DEJAR</v>
      </c>
    </row>
    <row r="95" spans="1:13" x14ac:dyDescent="0.25">
      <c r="A95" t="s">
        <v>50</v>
      </c>
      <c r="B95">
        <v>12</v>
      </c>
      <c r="C95" s="63" t="s">
        <v>91</v>
      </c>
      <c r="D95" s="66">
        <v>11</v>
      </c>
      <c r="E95" s="61">
        <v>12</v>
      </c>
      <c r="F95" s="118">
        <f t="shared" si="8"/>
        <v>95.0334</v>
      </c>
      <c r="G95" s="50">
        <v>0.1</v>
      </c>
      <c r="H95" s="50" t="s">
        <v>119</v>
      </c>
      <c r="I95" s="84">
        <f t="shared" si="9"/>
        <v>41.419711592222448</v>
      </c>
      <c r="J95" s="27">
        <f t="shared" si="10"/>
        <v>0.20709855796111223</v>
      </c>
      <c r="K95" s="27" t="str">
        <f t="shared" si="11"/>
        <v>DEJAR</v>
      </c>
      <c r="L95" s="27" t="str">
        <f t="shared" si="12"/>
        <v>DEJAR</v>
      </c>
      <c r="M95" s="27" t="str">
        <f t="shared" si="13"/>
        <v>DEJAR</v>
      </c>
    </row>
    <row r="96" spans="1:13" x14ac:dyDescent="0.25">
      <c r="A96" t="s">
        <v>50</v>
      </c>
      <c r="B96">
        <v>13</v>
      </c>
      <c r="C96" s="63" t="s">
        <v>93</v>
      </c>
      <c r="D96" s="66">
        <v>73</v>
      </c>
      <c r="E96" s="61">
        <v>30</v>
      </c>
      <c r="F96" s="118">
        <f t="shared" si="8"/>
        <v>4185.3966</v>
      </c>
      <c r="G96" s="50">
        <v>0.1</v>
      </c>
      <c r="H96" s="50" t="s">
        <v>119</v>
      </c>
      <c r="I96" s="84">
        <f t="shared" si="9"/>
        <v>3769.518350678316</v>
      </c>
      <c r="J96" s="27">
        <f t="shared" si="10"/>
        <v>18.84759175339158</v>
      </c>
      <c r="K96" s="27" t="str">
        <f t="shared" si="11"/>
        <v>DEJAR</v>
      </c>
      <c r="L96" s="27" t="str">
        <f t="shared" si="12"/>
        <v>DEJAR</v>
      </c>
      <c r="M96" s="27" t="str">
        <f t="shared" si="13"/>
        <v>DEJAR</v>
      </c>
    </row>
    <row r="97" spans="1:13" x14ac:dyDescent="0.25">
      <c r="A97" t="s">
        <v>50</v>
      </c>
      <c r="B97">
        <v>14</v>
      </c>
      <c r="C97" s="63" t="s">
        <v>93</v>
      </c>
      <c r="D97" s="66">
        <v>25</v>
      </c>
      <c r="E97" s="61">
        <v>15</v>
      </c>
      <c r="F97" s="118">
        <f t="shared" si="8"/>
        <v>490.875</v>
      </c>
      <c r="G97" s="50">
        <v>0.1</v>
      </c>
      <c r="H97" s="50" t="s">
        <v>119</v>
      </c>
      <c r="I97" s="84">
        <f t="shared" si="9"/>
        <v>293.11711779854511</v>
      </c>
      <c r="J97" s="27">
        <f t="shared" si="10"/>
        <v>1.4655855889927254</v>
      </c>
      <c r="K97" s="27" t="str">
        <f t="shared" si="11"/>
        <v>DEJAR</v>
      </c>
      <c r="L97" s="27" t="str">
        <f t="shared" si="12"/>
        <v>DEJAR</v>
      </c>
      <c r="M97" s="27" t="str">
        <f t="shared" si="13"/>
        <v>DEJAR</v>
      </c>
    </row>
    <row r="98" spans="1:13" x14ac:dyDescent="0.25">
      <c r="A98" t="s">
        <v>50</v>
      </c>
      <c r="B98">
        <v>15</v>
      </c>
      <c r="C98" s="63" t="s">
        <v>93</v>
      </c>
      <c r="D98" s="66">
        <v>11</v>
      </c>
      <c r="E98" s="61">
        <v>16</v>
      </c>
      <c r="F98" s="118">
        <f t="shared" si="8"/>
        <v>95.0334</v>
      </c>
      <c r="G98" s="50">
        <v>0.1</v>
      </c>
      <c r="H98" s="50" t="s">
        <v>119</v>
      </c>
      <c r="I98" s="84">
        <f t="shared" si="9"/>
        <v>41.419711592222448</v>
      </c>
      <c r="J98" s="27">
        <f t="shared" si="10"/>
        <v>0.20709855796111223</v>
      </c>
      <c r="K98" s="27" t="str">
        <f t="shared" si="11"/>
        <v>DEJAR</v>
      </c>
      <c r="L98" s="27" t="str">
        <f t="shared" si="12"/>
        <v>DEJAR</v>
      </c>
      <c r="M98" s="27" t="str">
        <f t="shared" si="13"/>
        <v>DEJAR</v>
      </c>
    </row>
    <row r="99" spans="1:13" x14ac:dyDescent="0.25">
      <c r="A99" t="s">
        <v>50</v>
      </c>
      <c r="B99">
        <v>16</v>
      </c>
      <c r="C99" s="63" t="s">
        <v>93</v>
      </c>
      <c r="D99" s="66">
        <v>17</v>
      </c>
      <c r="E99" s="61">
        <v>30</v>
      </c>
      <c r="F99" s="118">
        <f t="shared" si="8"/>
        <v>226.98060000000001</v>
      </c>
      <c r="G99" s="50">
        <v>0.1</v>
      </c>
      <c r="H99" s="50" t="s">
        <v>119</v>
      </c>
      <c r="I99" s="84">
        <f t="shared" si="9"/>
        <v>116.90268878718483</v>
      </c>
      <c r="J99" s="27">
        <f t="shared" si="10"/>
        <v>0.58451344393592408</v>
      </c>
      <c r="K99" s="27" t="str">
        <f t="shared" si="11"/>
        <v>DEJAR</v>
      </c>
      <c r="L99" s="27" t="str">
        <f t="shared" si="12"/>
        <v>DEJAR</v>
      </c>
      <c r="M99" s="27" t="str">
        <f t="shared" si="13"/>
        <v>DEJAR</v>
      </c>
    </row>
    <row r="100" spans="1:13" x14ac:dyDescent="0.25">
      <c r="A100" t="s">
        <v>50</v>
      </c>
      <c r="B100">
        <v>17</v>
      </c>
      <c r="C100" s="63" t="s">
        <v>93</v>
      </c>
      <c r="D100" s="66">
        <v>18</v>
      </c>
      <c r="E100" s="61">
        <v>15</v>
      </c>
      <c r="F100" s="118">
        <f t="shared" si="8"/>
        <v>254.46959999999999</v>
      </c>
      <c r="G100" s="50">
        <v>0.1</v>
      </c>
      <c r="H100" s="50" t="s">
        <v>119</v>
      </c>
      <c r="I100" s="84">
        <f t="shared" si="9"/>
        <v>133.96512701589552</v>
      </c>
      <c r="J100" s="27">
        <f t="shared" si="10"/>
        <v>0.66982563507947757</v>
      </c>
      <c r="K100" s="27" t="str">
        <f t="shared" si="11"/>
        <v>DEJAR</v>
      </c>
      <c r="L100" s="27" t="str">
        <f t="shared" si="12"/>
        <v>DEJAR</v>
      </c>
      <c r="M100" s="27" t="str">
        <f t="shared" si="13"/>
        <v>DEJAR</v>
      </c>
    </row>
    <row r="101" spans="1:13" x14ac:dyDescent="0.25">
      <c r="A101" t="s">
        <v>50</v>
      </c>
      <c r="B101">
        <v>18</v>
      </c>
      <c r="C101" s="63" t="s">
        <v>92</v>
      </c>
      <c r="D101" s="66">
        <v>50</v>
      </c>
      <c r="E101" s="61">
        <v>25</v>
      </c>
      <c r="F101" s="118">
        <f t="shared" si="8"/>
        <v>1963.5</v>
      </c>
      <c r="G101" s="50">
        <v>0.1</v>
      </c>
      <c r="H101" s="50" t="s">
        <v>119</v>
      </c>
      <c r="I101" s="84">
        <f t="shared" si="9"/>
        <v>1529.4989619974792</v>
      </c>
      <c r="J101" s="27">
        <f t="shared" si="10"/>
        <v>7.6474948099873963</v>
      </c>
      <c r="K101" s="27" t="str">
        <f t="shared" si="11"/>
        <v>DEJAR</v>
      </c>
      <c r="L101" s="27" t="str">
        <f t="shared" si="12"/>
        <v>DEJAR</v>
      </c>
      <c r="M101" s="27" t="str">
        <f t="shared" si="13"/>
        <v>DEJAR</v>
      </c>
    </row>
    <row r="102" spans="1:13" x14ac:dyDescent="0.25">
      <c r="A102" t="s">
        <v>50</v>
      </c>
      <c r="B102">
        <v>19</v>
      </c>
      <c r="C102" s="63" t="s">
        <v>93</v>
      </c>
      <c r="D102" s="66">
        <v>30</v>
      </c>
      <c r="E102" s="61">
        <v>30</v>
      </c>
      <c r="F102" s="118">
        <f t="shared" si="8"/>
        <v>706.86</v>
      </c>
      <c r="G102" s="50">
        <v>0.1</v>
      </c>
      <c r="H102" s="50" t="s">
        <v>119</v>
      </c>
      <c r="I102" s="84">
        <f t="shared" si="9"/>
        <v>452.65828470787153</v>
      </c>
      <c r="J102" s="27">
        <f t="shared" si="10"/>
        <v>2.2632914235393575</v>
      </c>
      <c r="K102" s="27" t="str">
        <f t="shared" si="11"/>
        <v>DEJAR</v>
      </c>
      <c r="L102" s="27" t="str">
        <f t="shared" si="12"/>
        <v>DEJAR</v>
      </c>
      <c r="M102" s="27" t="str">
        <f t="shared" si="13"/>
        <v>DEJAR</v>
      </c>
    </row>
    <row r="103" spans="1:13" x14ac:dyDescent="0.25">
      <c r="A103" t="s">
        <v>50</v>
      </c>
      <c r="B103">
        <v>20</v>
      </c>
      <c r="C103" s="63" t="s">
        <v>91</v>
      </c>
      <c r="D103" s="66">
        <v>12</v>
      </c>
      <c r="E103" s="61">
        <v>10</v>
      </c>
      <c r="F103" s="118">
        <f t="shared" si="8"/>
        <v>113.0976</v>
      </c>
      <c r="G103" s="50">
        <v>0.1</v>
      </c>
      <c r="H103" s="50" t="s">
        <v>119</v>
      </c>
      <c r="I103" s="84">
        <f t="shared" si="9"/>
        <v>50.965522775338236</v>
      </c>
      <c r="J103" s="27">
        <f t="shared" si="10"/>
        <v>0.25482761387669117</v>
      </c>
      <c r="K103" s="27" t="str">
        <f t="shared" si="11"/>
        <v>DEJAR</v>
      </c>
      <c r="L103" s="27" t="str">
        <f t="shared" si="12"/>
        <v>DEJAR</v>
      </c>
      <c r="M103" s="27" t="str">
        <f t="shared" si="13"/>
        <v>DEJAR</v>
      </c>
    </row>
    <row r="104" spans="1:13" x14ac:dyDescent="0.25">
      <c r="A104" t="s">
        <v>50</v>
      </c>
      <c r="B104">
        <v>21</v>
      </c>
      <c r="C104" s="63" t="s">
        <v>93</v>
      </c>
      <c r="D104" s="66">
        <v>14</v>
      </c>
      <c r="E104" s="61">
        <v>8</v>
      </c>
      <c r="F104" s="118">
        <f t="shared" si="8"/>
        <v>153.9384</v>
      </c>
      <c r="G104" s="50">
        <v>0.1</v>
      </c>
      <c r="H104" s="50" t="s">
        <v>119</v>
      </c>
      <c r="I104" s="84">
        <f t="shared" si="9"/>
        <v>73.59440964790268</v>
      </c>
      <c r="J104" s="27">
        <f t="shared" si="10"/>
        <v>0.36797204823951335</v>
      </c>
      <c r="K104" s="27" t="str">
        <f t="shared" si="11"/>
        <v>DEJAR</v>
      </c>
      <c r="L104" s="27" t="str">
        <f t="shared" si="12"/>
        <v>DEJAR</v>
      </c>
      <c r="M104" s="27" t="str">
        <f t="shared" si="13"/>
        <v>DEJAR</v>
      </c>
    </row>
    <row r="105" spans="1:13" x14ac:dyDescent="0.25">
      <c r="A105" t="s">
        <v>50</v>
      </c>
      <c r="B105">
        <v>22</v>
      </c>
      <c r="C105" s="63" t="s">
        <v>91</v>
      </c>
      <c r="D105" s="66">
        <v>14</v>
      </c>
      <c r="E105" s="61">
        <v>12</v>
      </c>
      <c r="F105" s="118">
        <f t="shared" si="8"/>
        <v>153.9384</v>
      </c>
      <c r="G105" s="50">
        <v>0.1</v>
      </c>
      <c r="H105" s="50" t="s">
        <v>119</v>
      </c>
      <c r="I105" s="84">
        <f t="shared" si="9"/>
        <v>73.59440964790268</v>
      </c>
      <c r="J105" s="27">
        <f t="shared" si="10"/>
        <v>0.36797204823951335</v>
      </c>
      <c r="K105" s="27" t="str">
        <f t="shared" si="11"/>
        <v>DEJAR</v>
      </c>
      <c r="L105" s="27" t="str">
        <f t="shared" si="12"/>
        <v>DEJAR</v>
      </c>
      <c r="M105" s="27" t="str">
        <f t="shared" si="13"/>
        <v>DEJAR</v>
      </c>
    </row>
    <row r="106" spans="1:13" x14ac:dyDescent="0.25">
      <c r="A106" t="s">
        <v>50</v>
      </c>
      <c r="B106">
        <v>23</v>
      </c>
      <c r="C106" s="63" t="s">
        <v>93</v>
      </c>
      <c r="D106" s="66">
        <v>24</v>
      </c>
      <c r="E106" s="61">
        <v>25</v>
      </c>
      <c r="F106" s="118">
        <f t="shared" si="8"/>
        <v>452.3904</v>
      </c>
      <c r="G106" s="50">
        <v>0.1</v>
      </c>
      <c r="H106" s="50" t="s">
        <v>119</v>
      </c>
      <c r="I106" s="84">
        <f t="shared" si="9"/>
        <v>265.94050449183845</v>
      </c>
      <c r="J106" s="27">
        <f t="shared" si="10"/>
        <v>1.3297025224591923</v>
      </c>
      <c r="K106" s="27" t="str">
        <f t="shared" si="11"/>
        <v>DEJAR</v>
      </c>
      <c r="L106" s="27" t="str">
        <f t="shared" si="12"/>
        <v>DEJAR</v>
      </c>
      <c r="M106" s="27" t="str">
        <f t="shared" si="13"/>
        <v>DEJAR</v>
      </c>
    </row>
    <row r="107" spans="1:13" x14ac:dyDescent="0.25">
      <c r="A107" t="s">
        <v>50</v>
      </c>
      <c r="B107">
        <v>24</v>
      </c>
      <c r="C107" s="63" t="s">
        <v>93</v>
      </c>
      <c r="D107" s="66">
        <v>12</v>
      </c>
      <c r="E107" s="61">
        <v>10</v>
      </c>
      <c r="F107" s="118">
        <f t="shared" si="8"/>
        <v>113.0976</v>
      </c>
      <c r="G107" s="50">
        <v>0.1</v>
      </c>
      <c r="H107" s="50" t="s">
        <v>119</v>
      </c>
      <c r="I107" s="84">
        <f t="shared" si="9"/>
        <v>50.965522775338236</v>
      </c>
      <c r="J107" s="27">
        <f t="shared" si="10"/>
        <v>0.25482761387669117</v>
      </c>
      <c r="K107" s="27" t="str">
        <f t="shared" si="11"/>
        <v>DEJAR</v>
      </c>
      <c r="L107" s="27" t="str">
        <f t="shared" si="12"/>
        <v>DEJAR</v>
      </c>
      <c r="M107" s="27" t="str">
        <f t="shared" si="13"/>
        <v>DEJAR</v>
      </c>
    </row>
    <row r="108" spans="1:13" x14ac:dyDescent="0.25">
      <c r="A108" t="s">
        <v>50</v>
      </c>
      <c r="B108">
        <v>25</v>
      </c>
      <c r="C108" s="63" t="s">
        <v>93</v>
      </c>
      <c r="D108" s="66">
        <v>27</v>
      </c>
      <c r="E108" s="61">
        <v>10</v>
      </c>
      <c r="F108" s="118">
        <f t="shared" si="8"/>
        <v>572.5566</v>
      </c>
      <c r="G108" s="50">
        <v>0.1</v>
      </c>
      <c r="H108" s="50" t="s">
        <v>119</v>
      </c>
      <c r="I108" s="84">
        <f t="shared" si="9"/>
        <v>352.13325163946445</v>
      </c>
      <c r="J108" s="27">
        <f t="shared" si="10"/>
        <v>1.7606662581973223</v>
      </c>
      <c r="K108" s="27" t="str">
        <f t="shared" si="11"/>
        <v>DEJAR</v>
      </c>
      <c r="L108" s="27" t="str">
        <f t="shared" si="12"/>
        <v>DEJAR</v>
      </c>
      <c r="M108" s="27" t="str">
        <f t="shared" si="13"/>
        <v>DEJAR</v>
      </c>
    </row>
    <row r="109" spans="1:13" x14ac:dyDescent="0.25">
      <c r="A109" t="s">
        <v>50</v>
      </c>
      <c r="B109">
        <v>26</v>
      </c>
      <c r="C109" s="63" t="s">
        <v>93</v>
      </c>
      <c r="D109" s="66">
        <v>14</v>
      </c>
      <c r="E109" s="61">
        <v>8</v>
      </c>
      <c r="F109" s="118">
        <f t="shared" si="8"/>
        <v>153.9384</v>
      </c>
      <c r="G109" s="50">
        <v>0.1</v>
      </c>
      <c r="H109" s="50" t="s">
        <v>119</v>
      </c>
      <c r="I109" s="84">
        <f t="shared" si="9"/>
        <v>73.59440964790268</v>
      </c>
      <c r="J109" s="27">
        <f t="shared" si="10"/>
        <v>0.36797204823951335</v>
      </c>
      <c r="K109" s="27" t="str">
        <f t="shared" si="11"/>
        <v>DEJAR</v>
      </c>
      <c r="L109" s="27" t="str">
        <f t="shared" si="12"/>
        <v>DEJAR</v>
      </c>
      <c r="M109" s="27" t="str">
        <f t="shared" si="13"/>
        <v>DEJAR</v>
      </c>
    </row>
    <row r="110" spans="1:13" x14ac:dyDescent="0.25">
      <c r="A110" t="s">
        <v>50</v>
      </c>
      <c r="B110">
        <v>27</v>
      </c>
      <c r="C110" s="63" t="s">
        <v>92</v>
      </c>
      <c r="D110" s="66">
        <v>24</v>
      </c>
      <c r="E110" s="61">
        <v>15</v>
      </c>
      <c r="F110" s="118">
        <f t="shared" si="8"/>
        <v>452.3904</v>
      </c>
      <c r="G110" s="50">
        <v>0.1</v>
      </c>
      <c r="H110" s="50" t="s">
        <v>119</v>
      </c>
      <c r="I110" s="84">
        <f t="shared" si="9"/>
        <v>265.94050449183845</v>
      </c>
      <c r="J110" s="27">
        <f t="shared" si="10"/>
        <v>1.3297025224591923</v>
      </c>
      <c r="K110" s="27" t="str">
        <f t="shared" si="11"/>
        <v>DEJAR</v>
      </c>
      <c r="L110" s="27" t="str">
        <f t="shared" si="12"/>
        <v>DEJAR</v>
      </c>
      <c r="M110" s="27" t="str">
        <f t="shared" si="13"/>
        <v>DEJAR</v>
      </c>
    </row>
    <row r="111" spans="1:13" x14ac:dyDescent="0.25">
      <c r="A111" t="s">
        <v>50</v>
      </c>
      <c r="B111">
        <v>28</v>
      </c>
      <c r="C111" s="63" t="s">
        <v>92</v>
      </c>
      <c r="D111" s="66">
        <v>60</v>
      </c>
      <c r="E111" s="61">
        <v>20</v>
      </c>
      <c r="F111" s="118">
        <f t="shared" si="8"/>
        <v>2827.44</v>
      </c>
      <c r="G111" s="50">
        <v>0.1</v>
      </c>
      <c r="H111" s="50" t="s">
        <v>119</v>
      </c>
      <c r="I111" s="84">
        <f t="shared" si="9"/>
        <v>2361.9923046462377</v>
      </c>
      <c r="J111" s="27">
        <f t="shared" si="10"/>
        <v>11.809961523231189</v>
      </c>
      <c r="K111" s="27" t="str">
        <f t="shared" si="11"/>
        <v>DEJAR</v>
      </c>
      <c r="L111" s="27" t="str">
        <f t="shared" si="12"/>
        <v>DEJAR</v>
      </c>
      <c r="M111" s="27" t="str">
        <f t="shared" si="13"/>
        <v>DEJAR</v>
      </c>
    </row>
    <row r="112" spans="1:13" x14ac:dyDescent="0.25">
      <c r="A112" t="s">
        <v>50</v>
      </c>
      <c r="B112">
        <v>29</v>
      </c>
      <c r="C112" s="63" t="s">
        <v>92</v>
      </c>
      <c r="D112" s="66">
        <v>50</v>
      </c>
      <c r="E112" s="61">
        <v>15</v>
      </c>
      <c r="F112" s="118">
        <f t="shared" si="8"/>
        <v>1963.5</v>
      </c>
      <c r="G112" s="50">
        <v>0.1</v>
      </c>
      <c r="H112" s="50" t="s">
        <v>119</v>
      </c>
      <c r="I112" s="84">
        <f t="shared" si="9"/>
        <v>1529.4989619974792</v>
      </c>
      <c r="J112" s="27">
        <f t="shared" si="10"/>
        <v>7.6474948099873963</v>
      </c>
      <c r="K112" s="27" t="str">
        <f t="shared" si="11"/>
        <v>DEJAR</v>
      </c>
      <c r="L112" s="27" t="str">
        <f t="shared" si="12"/>
        <v>DEJAR</v>
      </c>
      <c r="M112" s="27" t="str">
        <f t="shared" si="13"/>
        <v>DEJAR</v>
      </c>
    </row>
    <row r="113" spans="1:13" x14ac:dyDescent="0.25">
      <c r="A113" t="s">
        <v>50</v>
      </c>
      <c r="B113">
        <v>30</v>
      </c>
      <c r="C113" s="63" t="s">
        <v>93</v>
      </c>
      <c r="D113" s="66">
        <v>14</v>
      </c>
      <c r="E113" s="61">
        <v>8</v>
      </c>
      <c r="F113" s="118">
        <f t="shared" si="8"/>
        <v>153.9384</v>
      </c>
      <c r="G113" s="50">
        <v>0.1</v>
      </c>
      <c r="H113" s="50" t="s">
        <v>119</v>
      </c>
      <c r="I113" s="84">
        <f t="shared" si="9"/>
        <v>73.59440964790268</v>
      </c>
      <c r="J113" s="27">
        <f t="shared" si="10"/>
        <v>0.36797204823951335</v>
      </c>
      <c r="K113" s="27" t="str">
        <f t="shared" si="11"/>
        <v>DEJAR</v>
      </c>
      <c r="L113" s="27" t="str">
        <f t="shared" si="12"/>
        <v>DEJAR</v>
      </c>
      <c r="M113" s="27" t="str">
        <f t="shared" si="13"/>
        <v>DEJAR</v>
      </c>
    </row>
    <row r="114" spans="1:13" x14ac:dyDescent="0.25">
      <c r="A114" t="s">
        <v>50</v>
      </c>
      <c r="B114">
        <v>31</v>
      </c>
      <c r="C114" s="63" t="s">
        <v>93</v>
      </c>
      <c r="D114" s="66">
        <v>18</v>
      </c>
      <c r="E114" s="61">
        <v>8</v>
      </c>
      <c r="F114" s="118">
        <f t="shared" si="8"/>
        <v>254.46959999999999</v>
      </c>
      <c r="G114" s="50">
        <v>0.1</v>
      </c>
      <c r="H114" s="50" t="s">
        <v>119</v>
      </c>
      <c r="I114" s="84">
        <f t="shared" si="9"/>
        <v>133.96512701589552</v>
      </c>
      <c r="J114" s="27">
        <f t="shared" si="10"/>
        <v>0.66982563507947757</v>
      </c>
      <c r="K114" s="27" t="str">
        <f t="shared" si="11"/>
        <v>DEJAR</v>
      </c>
      <c r="L114" s="27" t="str">
        <f t="shared" si="12"/>
        <v>DEJAR</v>
      </c>
      <c r="M114" s="27" t="str">
        <f t="shared" si="13"/>
        <v>DEJAR</v>
      </c>
    </row>
    <row r="115" spans="1:13" x14ac:dyDescent="0.25">
      <c r="A115" t="s">
        <v>50</v>
      </c>
      <c r="B115">
        <v>32</v>
      </c>
      <c r="C115" s="63" t="s">
        <v>92</v>
      </c>
      <c r="D115" s="66">
        <v>40</v>
      </c>
      <c r="E115" s="61">
        <v>20</v>
      </c>
      <c r="F115" s="118">
        <f t="shared" si="8"/>
        <v>1256.6399999999999</v>
      </c>
      <c r="G115" s="50">
        <v>0.1</v>
      </c>
      <c r="H115" s="50" t="s">
        <v>119</v>
      </c>
      <c r="I115" s="84">
        <f t="shared" si="9"/>
        <v>898.59335245759792</v>
      </c>
      <c r="J115" s="27">
        <f t="shared" si="10"/>
        <v>4.4929667622879892</v>
      </c>
      <c r="K115" s="27" t="str">
        <f t="shared" si="11"/>
        <v>DEJAR</v>
      </c>
      <c r="L115" s="27" t="str">
        <f t="shared" si="12"/>
        <v>DEJAR</v>
      </c>
      <c r="M115" s="27" t="str">
        <f t="shared" si="13"/>
        <v>DEJAR</v>
      </c>
    </row>
    <row r="116" spans="1:13" x14ac:dyDescent="0.25">
      <c r="A116" t="s">
        <v>50</v>
      </c>
      <c r="B116">
        <v>33</v>
      </c>
      <c r="C116" s="63" t="s">
        <v>93</v>
      </c>
      <c r="D116" s="66">
        <v>16</v>
      </c>
      <c r="E116" s="61">
        <v>10</v>
      </c>
      <c r="F116" s="118">
        <f t="shared" si="8"/>
        <v>201.0624</v>
      </c>
      <c r="G116" s="50">
        <v>0.1</v>
      </c>
      <c r="H116" s="50" t="s">
        <v>119</v>
      </c>
      <c r="I116" s="84">
        <f t="shared" si="9"/>
        <v>101.17406776284028</v>
      </c>
      <c r="J116" s="27">
        <f t="shared" si="10"/>
        <v>0.5058703388142014</v>
      </c>
      <c r="K116" s="27" t="str">
        <f t="shared" si="11"/>
        <v>DEJAR</v>
      </c>
      <c r="L116" s="27" t="str">
        <f t="shared" si="12"/>
        <v>DEJAR</v>
      </c>
      <c r="M116" s="27" t="str">
        <f t="shared" si="13"/>
        <v>DEJAR</v>
      </c>
    </row>
    <row r="117" spans="1:13" x14ac:dyDescent="0.25">
      <c r="A117" t="s">
        <v>50</v>
      </c>
      <c r="B117">
        <v>34</v>
      </c>
      <c r="C117" s="63" t="s">
        <v>93</v>
      </c>
      <c r="D117" s="66">
        <v>15</v>
      </c>
      <c r="E117" s="61">
        <v>8</v>
      </c>
      <c r="F117" s="118">
        <f t="shared" si="8"/>
        <v>176.715</v>
      </c>
      <c r="G117" s="50">
        <v>0.1</v>
      </c>
      <c r="H117" s="50" t="s">
        <v>119</v>
      </c>
      <c r="I117" s="84">
        <f t="shared" si="9"/>
        <v>86.748598761993364</v>
      </c>
      <c r="J117" s="27">
        <f t="shared" si="10"/>
        <v>0.43374299380996684</v>
      </c>
      <c r="K117" s="27" t="str">
        <f t="shared" si="11"/>
        <v>DEJAR</v>
      </c>
      <c r="L117" s="27" t="str">
        <f t="shared" si="12"/>
        <v>DEJAR</v>
      </c>
      <c r="M117" s="27" t="str">
        <f t="shared" si="13"/>
        <v>DEJAR</v>
      </c>
    </row>
    <row r="118" spans="1:13" x14ac:dyDescent="0.25">
      <c r="A118" t="s">
        <v>50</v>
      </c>
      <c r="B118">
        <v>35</v>
      </c>
      <c r="C118" s="63" t="s">
        <v>93</v>
      </c>
      <c r="D118" s="66">
        <v>64</v>
      </c>
      <c r="E118" s="61">
        <v>30</v>
      </c>
      <c r="F118" s="118">
        <f t="shared" si="8"/>
        <v>3216.9983999999999</v>
      </c>
      <c r="G118" s="50">
        <v>0.1</v>
      </c>
      <c r="H118" s="50" t="s">
        <v>119</v>
      </c>
      <c r="I118" s="84">
        <f t="shared" si="9"/>
        <v>2754.7692169788165</v>
      </c>
      <c r="J118" s="27">
        <f t="shared" si="10"/>
        <v>13.773846084894084</v>
      </c>
      <c r="K118" s="27" t="str">
        <f t="shared" si="11"/>
        <v>DEJAR</v>
      </c>
      <c r="L118" s="27" t="str">
        <f t="shared" si="12"/>
        <v>DEJAR</v>
      </c>
      <c r="M118" s="27" t="str">
        <f t="shared" si="13"/>
        <v>DEJAR</v>
      </c>
    </row>
    <row r="119" spans="1:13" x14ac:dyDescent="0.25">
      <c r="A119" t="s">
        <v>50</v>
      </c>
      <c r="B119">
        <v>36</v>
      </c>
      <c r="C119" s="63" t="s">
        <v>93</v>
      </c>
      <c r="D119" s="66">
        <v>18</v>
      </c>
      <c r="E119" s="61">
        <v>12</v>
      </c>
      <c r="F119" s="118">
        <f t="shared" si="8"/>
        <v>254.46959999999999</v>
      </c>
      <c r="G119" s="50">
        <v>0.1</v>
      </c>
      <c r="H119" s="50" t="s">
        <v>119</v>
      </c>
      <c r="I119" s="84">
        <f t="shared" si="9"/>
        <v>133.96512701589552</v>
      </c>
      <c r="J119" s="27">
        <f t="shared" si="10"/>
        <v>0.66982563507947757</v>
      </c>
      <c r="K119" s="27" t="str">
        <f t="shared" si="11"/>
        <v>DEJAR</v>
      </c>
      <c r="L119" s="27" t="str">
        <f t="shared" si="12"/>
        <v>DEJAR</v>
      </c>
      <c r="M119" s="27" t="str">
        <f t="shared" si="13"/>
        <v>DEJAR</v>
      </c>
    </row>
    <row r="120" spans="1:13" x14ac:dyDescent="0.25">
      <c r="A120" t="s">
        <v>50</v>
      </c>
      <c r="B120">
        <v>37</v>
      </c>
      <c r="C120" s="63" t="s">
        <v>93</v>
      </c>
      <c r="D120" s="66">
        <v>14</v>
      </c>
      <c r="E120" s="61">
        <v>15</v>
      </c>
      <c r="F120" s="118">
        <f t="shared" si="8"/>
        <v>153.9384</v>
      </c>
      <c r="G120" s="50">
        <v>0.1</v>
      </c>
      <c r="H120" s="50" t="s">
        <v>119</v>
      </c>
      <c r="I120" s="84">
        <f t="shared" si="9"/>
        <v>73.59440964790268</v>
      </c>
      <c r="J120" s="27">
        <f t="shared" si="10"/>
        <v>0.36797204823951335</v>
      </c>
      <c r="K120" s="27" t="str">
        <f t="shared" si="11"/>
        <v>DEJAR</v>
      </c>
      <c r="L120" s="27" t="str">
        <f t="shared" si="12"/>
        <v>DEJAR</v>
      </c>
      <c r="M120" s="27" t="str">
        <f t="shared" si="13"/>
        <v>DEJAR</v>
      </c>
    </row>
    <row r="121" spans="1:13" x14ac:dyDescent="0.25">
      <c r="A121" t="s">
        <v>50</v>
      </c>
      <c r="B121">
        <v>38</v>
      </c>
      <c r="C121" s="63" t="s">
        <v>92</v>
      </c>
      <c r="D121" s="66">
        <v>11</v>
      </c>
      <c r="E121" s="61">
        <v>5</v>
      </c>
      <c r="F121" s="118">
        <f t="shared" si="8"/>
        <v>95.0334</v>
      </c>
      <c r="G121" s="50">
        <v>0.1</v>
      </c>
      <c r="H121" s="50" t="s">
        <v>119</v>
      </c>
      <c r="I121" s="84">
        <f t="shared" si="9"/>
        <v>41.419711592222448</v>
      </c>
      <c r="J121" s="27">
        <f t="shared" si="10"/>
        <v>0.20709855796111223</v>
      </c>
      <c r="K121" s="27" t="str">
        <f t="shared" si="11"/>
        <v>DEJAR</v>
      </c>
      <c r="L121" s="27" t="str">
        <f t="shared" si="12"/>
        <v>DEJAR</v>
      </c>
      <c r="M121" s="27" t="str">
        <f t="shared" si="13"/>
        <v>DEJAR</v>
      </c>
    </row>
    <row r="122" spans="1:13" x14ac:dyDescent="0.25">
      <c r="A122" t="s">
        <v>50</v>
      </c>
      <c r="B122">
        <v>39</v>
      </c>
      <c r="C122" s="63" t="s">
        <v>93</v>
      </c>
      <c r="D122" s="66">
        <v>22</v>
      </c>
      <c r="E122" s="61">
        <v>15</v>
      </c>
      <c r="F122" s="118">
        <f t="shared" si="8"/>
        <v>380.1336</v>
      </c>
      <c r="G122" s="50">
        <v>0.1</v>
      </c>
      <c r="H122" s="50" t="s">
        <v>119</v>
      </c>
      <c r="I122" s="84">
        <f t="shared" si="9"/>
        <v>216.13001097424697</v>
      </c>
      <c r="J122" s="27">
        <f t="shared" si="10"/>
        <v>1.0806500548712348</v>
      </c>
      <c r="K122" s="27" t="str">
        <f t="shared" si="11"/>
        <v>DEJAR</v>
      </c>
      <c r="L122" s="27" t="str">
        <f t="shared" si="12"/>
        <v>DEJAR</v>
      </c>
      <c r="M122" s="27" t="str">
        <f t="shared" si="13"/>
        <v>DEJAR</v>
      </c>
    </row>
    <row r="123" spans="1:13" x14ac:dyDescent="0.25">
      <c r="A123" t="s">
        <v>50</v>
      </c>
      <c r="B123">
        <v>40</v>
      </c>
      <c r="C123" s="63" t="s">
        <v>93</v>
      </c>
      <c r="D123" s="66">
        <v>32</v>
      </c>
      <c r="E123" s="61">
        <v>15</v>
      </c>
      <c r="F123" s="118">
        <f t="shared" si="8"/>
        <v>804.24959999999999</v>
      </c>
      <c r="G123" s="50">
        <v>0.1</v>
      </c>
      <c r="H123" s="50" t="s">
        <v>119</v>
      </c>
      <c r="I123" s="84">
        <f t="shared" si="9"/>
        <v>527.931063141393</v>
      </c>
      <c r="J123" s="27">
        <f t="shared" si="10"/>
        <v>2.6396553157069649</v>
      </c>
      <c r="K123" s="27" t="str">
        <f t="shared" si="11"/>
        <v>DEJAR</v>
      </c>
      <c r="L123" s="27" t="str">
        <f t="shared" si="12"/>
        <v>DEJAR</v>
      </c>
      <c r="M123" s="27" t="str">
        <f t="shared" si="13"/>
        <v>DEJAR</v>
      </c>
    </row>
    <row r="124" spans="1:13" x14ac:dyDescent="0.25">
      <c r="A124" t="s">
        <v>50</v>
      </c>
      <c r="B124">
        <v>41</v>
      </c>
      <c r="C124" s="63" t="s">
        <v>92</v>
      </c>
      <c r="D124" s="66">
        <v>16</v>
      </c>
      <c r="E124" s="61">
        <v>15</v>
      </c>
      <c r="F124" s="118">
        <f t="shared" si="8"/>
        <v>201.0624</v>
      </c>
      <c r="G124" s="50">
        <v>0.1</v>
      </c>
      <c r="H124" s="50" t="s">
        <v>119</v>
      </c>
      <c r="I124" s="84">
        <f t="shared" si="9"/>
        <v>101.17406776284028</v>
      </c>
      <c r="J124" s="27">
        <f t="shared" si="10"/>
        <v>0.5058703388142014</v>
      </c>
      <c r="K124" s="27" t="str">
        <f t="shared" si="11"/>
        <v>DEJAR</v>
      </c>
      <c r="L124" s="27" t="str">
        <f t="shared" si="12"/>
        <v>DEJAR</v>
      </c>
      <c r="M124" s="27" t="str">
        <f t="shared" si="13"/>
        <v>DEJAR</v>
      </c>
    </row>
    <row r="125" spans="1:13" x14ac:dyDescent="0.25">
      <c r="A125" t="s">
        <v>50</v>
      </c>
      <c r="B125">
        <v>42</v>
      </c>
      <c r="C125" s="63" t="s">
        <v>93</v>
      </c>
      <c r="D125" s="66">
        <v>24</v>
      </c>
      <c r="E125" s="61">
        <v>15</v>
      </c>
      <c r="F125" s="118">
        <f t="shared" si="8"/>
        <v>452.3904</v>
      </c>
      <c r="G125" s="50">
        <v>0.1</v>
      </c>
      <c r="H125" s="50" t="s">
        <v>119</v>
      </c>
      <c r="I125" s="84">
        <f t="shared" si="9"/>
        <v>265.94050449183845</v>
      </c>
      <c r="J125" s="27">
        <f t="shared" si="10"/>
        <v>1.3297025224591923</v>
      </c>
      <c r="K125" s="27" t="str">
        <f t="shared" si="11"/>
        <v>DEJAR</v>
      </c>
      <c r="L125" s="27" t="str">
        <f t="shared" si="12"/>
        <v>DEJAR</v>
      </c>
      <c r="M125" s="27" t="str">
        <f t="shared" si="13"/>
        <v>DEJAR</v>
      </c>
    </row>
    <row r="126" spans="1:13" x14ac:dyDescent="0.25">
      <c r="A126" t="s">
        <v>50</v>
      </c>
      <c r="B126">
        <v>43</v>
      </c>
      <c r="C126" s="63" t="s">
        <v>93</v>
      </c>
      <c r="D126" s="66">
        <v>56</v>
      </c>
      <c r="E126" s="70">
        <v>30</v>
      </c>
      <c r="F126" s="118">
        <f t="shared" si="8"/>
        <v>2463.0144</v>
      </c>
      <c r="G126" s="50">
        <v>0.1</v>
      </c>
      <c r="H126" s="50" t="s">
        <v>119</v>
      </c>
      <c r="I126" s="84">
        <f t="shared" si="9"/>
        <v>2003.8298224303778</v>
      </c>
      <c r="J126" s="27">
        <f t="shared" si="10"/>
        <v>10.019149112151888</v>
      </c>
      <c r="K126" s="27" t="str">
        <f t="shared" si="11"/>
        <v>DEJAR</v>
      </c>
      <c r="L126" s="27" t="str">
        <f t="shared" si="12"/>
        <v>DEJAR</v>
      </c>
      <c r="M126" s="27" t="str">
        <f t="shared" si="13"/>
        <v>DEJAR</v>
      </c>
    </row>
    <row r="127" spans="1:13" x14ac:dyDescent="0.25">
      <c r="A127" t="s">
        <v>50</v>
      </c>
      <c r="B127">
        <v>44</v>
      </c>
      <c r="C127" s="63" t="s">
        <v>93</v>
      </c>
      <c r="D127" s="66">
        <v>26</v>
      </c>
      <c r="E127" s="70">
        <v>12</v>
      </c>
      <c r="F127" s="118">
        <f t="shared" si="8"/>
        <v>530.93039999999996</v>
      </c>
      <c r="G127" s="50">
        <v>0.1</v>
      </c>
      <c r="H127" s="50" t="s">
        <v>119</v>
      </c>
      <c r="I127" s="84">
        <f t="shared" si="9"/>
        <v>321.84021980583157</v>
      </c>
      <c r="J127" s="27">
        <f t="shared" si="10"/>
        <v>1.6092010990291576</v>
      </c>
      <c r="K127" s="27" t="str">
        <f t="shared" si="11"/>
        <v>DEJAR</v>
      </c>
      <c r="L127" s="27" t="str">
        <f t="shared" si="12"/>
        <v>DEJAR</v>
      </c>
      <c r="M127" s="27" t="str">
        <f t="shared" si="13"/>
        <v>DEJAR</v>
      </c>
    </row>
    <row r="128" spans="1:13" x14ac:dyDescent="0.25">
      <c r="A128" t="s">
        <v>50</v>
      </c>
      <c r="B128">
        <v>45</v>
      </c>
      <c r="C128" s="63" t="s">
        <v>92</v>
      </c>
      <c r="D128" s="66">
        <v>88</v>
      </c>
      <c r="E128" s="70">
        <v>30</v>
      </c>
      <c r="F128" s="118">
        <f t="shared" si="8"/>
        <v>6082.1376</v>
      </c>
      <c r="G128" s="50">
        <v>0.1</v>
      </c>
      <c r="H128" s="50" t="s">
        <v>119</v>
      </c>
      <c r="I128" s="84">
        <f t="shared" si="9"/>
        <v>5884.7915702350219</v>
      </c>
      <c r="J128" s="27">
        <f t="shared" si="10"/>
        <v>29.423957851175107</v>
      </c>
      <c r="K128" s="27" t="str">
        <f t="shared" si="11"/>
        <v>DEJAR</v>
      </c>
      <c r="L128" s="27" t="str">
        <f t="shared" si="12"/>
        <v>DEJAR</v>
      </c>
      <c r="M128" s="27" t="str">
        <f t="shared" si="13"/>
        <v>DEJAR</v>
      </c>
    </row>
    <row r="129" spans="1:13" x14ac:dyDescent="0.25">
      <c r="A129" t="s">
        <v>50</v>
      </c>
      <c r="B129">
        <v>46</v>
      </c>
      <c r="C129" s="63" t="s">
        <v>92</v>
      </c>
      <c r="D129" s="66">
        <v>44</v>
      </c>
      <c r="E129" s="70">
        <v>12</v>
      </c>
      <c r="F129" s="118">
        <f t="shared" si="8"/>
        <v>1520.5344</v>
      </c>
      <c r="G129" s="50">
        <v>0.1</v>
      </c>
      <c r="H129" s="50" t="s">
        <v>119</v>
      </c>
      <c r="I129" s="84">
        <f t="shared" si="9"/>
        <v>1127.7766031692836</v>
      </c>
      <c r="J129" s="27">
        <f t="shared" si="10"/>
        <v>5.6388830158464174</v>
      </c>
      <c r="K129" s="27" t="str">
        <f t="shared" si="11"/>
        <v>DEJAR</v>
      </c>
      <c r="L129" s="27" t="str">
        <f t="shared" si="12"/>
        <v>DEJAR</v>
      </c>
      <c r="M129" s="27" t="str">
        <f t="shared" si="13"/>
        <v>DEJAR</v>
      </c>
    </row>
    <row r="130" spans="1:13" x14ac:dyDescent="0.25">
      <c r="A130" t="s">
        <v>50</v>
      </c>
      <c r="B130">
        <v>47</v>
      </c>
      <c r="C130" s="63" t="s">
        <v>91</v>
      </c>
      <c r="D130" s="66">
        <v>13</v>
      </c>
      <c r="E130" s="70">
        <v>12</v>
      </c>
      <c r="F130" s="118">
        <f t="shared" si="8"/>
        <v>132.73259999999999</v>
      </c>
      <c r="G130" s="50">
        <v>0.1</v>
      </c>
      <c r="H130" s="50" t="s">
        <v>119</v>
      </c>
      <c r="I130" s="84">
        <f t="shared" si="9"/>
        <v>61.678288096341362</v>
      </c>
      <c r="J130" s="27">
        <f t="shared" si="10"/>
        <v>0.3083914404817068</v>
      </c>
      <c r="K130" s="27" t="str">
        <f t="shared" si="11"/>
        <v>DEJAR</v>
      </c>
      <c r="L130" s="27" t="str">
        <f t="shared" si="12"/>
        <v>DEJAR</v>
      </c>
      <c r="M130" s="27" t="str">
        <f t="shared" si="13"/>
        <v>DEJAR</v>
      </c>
    </row>
    <row r="131" spans="1:13" x14ac:dyDescent="0.25">
      <c r="A131" t="s">
        <v>51</v>
      </c>
      <c r="B131">
        <v>1</v>
      </c>
      <c r="C131" s="63" t="s">
        <v>93</v>
      </c>
      <c r="D131" s="66">
        <v>23</v>
      </c>
      <c r="E131" s="70">
        <v>15</v>
      </c>
      <c r="F131" s="118">
        <f t="shared" ref="F131:F194" si="14">(3.1416/4)*D131^2</f>
        <v>415.47660000000002</v>
      </c>
      <c r="G131" s="50">
        <v>0.1</v>
      </c>
      <c r="H131" s="50" t="s">
        <v>119</v>
      </c>
      <c r="I131" s="84">
        <f t="shared" ref="I131:I151" si="15">0.13647*D131^2.38351</f>
        <v>240.28635306200815</v>
      </c>
      <c r="J131" s="27">
        <f t="shared" ref="J131:J194" si="16">((I131/1000)*0.5)/G131</f>
        <v>1.2014317653100408</v>
      </c>
      <c r="K131" s="27" t="str">
        <f t="shared" ref="K131:K194" si="17">+IF(D131&gt;=10,"DEJAR","DEPURAR")</f>
        <v>DEJAR</v>
      </c>
      <c r="L131" s="27" t="str">
        <f t="shared" ref="L131:L194" si="18">+IF(E131&gt;=5,"DEJAR","DEPURAR")</f>
        <v>DEJAR</v>
      </c>
      <c r="M131" s="27" t="str">
        <f t="shared" ref="M131:M194" si="19">+IF(AND(K131="DEJAR",L131="DEJAR"),"DEJAR","DEPURAR")</f>
        <v>DEJAR</v>
      </c>
    </row>
    <row r="132" spans="1:13" x14ac:dyDescent="0.25">
      <c r="A132" t="s">
        <v>51</v>
      </c>
      <c r="B132">
        <v>2</v>
      </c>
      <c r="C132" s="63" t="s">
        <v>93</v>
      </c>
      <c r="D132" s="66">
        <v>16</v>
      </c>
      <c r="E132" s="70">
        <v>15</v>
      </c>
      <c r="F132" s="118">
        <f t="shared" si="14"/>
        <v>201.0624</v>
      </c>
      <c r="G132" s="50">
        <v>0.1</v>
      </c>
      <c r="H132" s="50" t="s">
        <v>119</v>
      </c>
      <c r="I132" s="84">
        <f t="shared" si="15"/>
        <v>101.17406776284028</v>
      </c>
      <c r="J132" s="27">
        <f t="shared" si="16"/>
        <v>0.5058703388142014</v>
      </c>
      <c r="K132" s="27" t="str">
        <f t="shared" si="17"/>
        <v>DEJAR</v>
      </c>
      <c r="L132" s="27" t="str">
        <f t="shared" si="18"/>
        <v>DEJAR</v>
      </c>
      <c r="M132" s="27" t="str">
        <f t="shared" si="19"/>
        <v>DEJAR</v>
      </c>
    </row>
    <row r="133" spans="1:13" x14ac:dyDescent="0.25">
      <c r="A133" t="s">
        <v>51</v>
      </c>
      <c r="B133">
        <v>3</v>
      </c>
      <c r="C133" s="63" t="s">
        <v>92</v>
      </c>
      <c r="D133" s="66">
        <v>40</v>
      </c>
      <c r="E133" s="70">
        <v>20</v>
      </c>
      <c r="F133" s="118">
        <f t="shared" si="14"/>
        <v>1256.6399999999999</v>
      </c>
      <c r="G133" s="50">
        <v>0.1</v>
      </c>
      <c r="H133" s="50" t="s">
        <v>119</v>
      </c>
      <c r="I133" s="84">
        <f t="shared" si="15"/>
        <v>898.59335245759792</v>
      </c>
      <c r="J133" s="27">
        <f t="shared" si="16"/>
        <v>4.4929667622879892</v>
      </c>
      <c r="K133" s="27" t="str">
        <f t="shared" si="17"/>
        <v>DEJAR</v>
      </c>
      <c r="L133" s="27" t="str">
        <f t="shared" si="18"/>
        <v>DEJAR</v>
      </c>
      <c r="M133" s="27" t="str">
        <f t="shared" si="19"/>
        <v>DEJAR</v>
      </c>
    </row>
    <row r="134" spans="1:13" x14ac:dyDescent="0.25">
      <c r="A134" t="s">
        <v>51</v>
      </c>
      <c r="B134">
        <v>4</v>
      </c>
      <c r="C134" s="63" t="s">
        <v>92</v>
      </c>
      <c r="D134" s="66">
        <v>16</v>
      </c>
      <c r="E134" s="70">
        <v>15</v>
      </c>
      <c r="F134" s="118">
        <f t="shared" si="14"/>
        <v>201.0624</v>
      </c>
      <c r="G134" s="50">
        <v>0.1</v>
      </c>
      <c r="H134" s="50" t="s">
        <v>119</v>
      </c>
      <c r="I134" s="84">
        <f t="shared" si="15"/>
        <v>101.17406776284028</v>
      </c>
      <c r="J134" s="27">
        <f t="shared" si="16"/>
        <v>0.5058703388142014</v>
      </c>
      <c r="K134" s="27" t="str">
        <f t="shared" si="17"/>
        <v>DEJAR</v>
      </c>
      <c r="L134" s="27" t="str">
        <f t="shared" si="18"/>
        <v>DEJAR</v>
      </c>
      <c r="M134" s="27" t="str">
        <f t="shared" si="19"/>
        <v>DEJAR</v>
      </c>
    </row>
    <row r="135" spans="1:13" x14ac:dyDescent="0.25">
      <c r="A135" t="s">
        <v>51</v>
      </c>
      <c r="B135">
        <v>5</v>
      </c>
      <c r="C135" s="63" t="s">
        <v>92</v>
      </c>
      <c r="D135" s="66">
        <v>16</v>
      </c>
      <c r="E135" s="70">
        <v>10</v>
      </c>
      <c r="F135" s="118">
        <f t="shared" si="14"/>
        <v>201.0624</v>
      </c>
      <c r="G135" s="50">
        <v>0.1</v>
      </c>
      <c r="H135" s="50" t="s">
        <v>119</v>
      </c>
      <c r="I135" s="84">
        <f t="shared" si="15"/>
        <v>101.17406776284028</v>
      </c>
      <c r="J135" s="27">
        <f t="shared" si="16"/>
        <v>0.5058703388142014</v>
      </c>
      <c r="K135" s="27" t="str">
        <f t="shared" si="17"/>
        <v>DEJAR</v>
      </c>
      <c r="L135" s="27" t="str">
        <f t="shared" si="18"/>
        <v>DEJAR</v>
      </c>
      <c r="M135" s="27" t="str">
        <f t="shared" si="19"/>
        <v>DEJAR</v>
      </c>
    </row>
    <row r="136" spans="1:13" x14ac:dyDescent="0.25">
      <c r="A136" t="s">
        <v>51</v>
      </c>
      <c r="B136">
        <v>6</v>
      </c>
      <c r="C136" s="63" t="s">
        <v>92</v>
      </c>
      <c r="D136" s="66">
        <v>20</v>
      </c>
      <c r="E136" s="70">
        <v>25</v>
      </c>
      <c r="F136" s="118">
        <f t="shared" si="14"/>
        <v>314.15999999999997</v>
      </c>
      <c r="G136" s="50">
        <v>0.1</v>
      </c>
      <c r="H136" s="50" t="s">
        <v>119</v>
      </c>
      <c r="I136" s="84">
        <f t="shared" si="15"/>
        <v>172.20874292148596</v>
      </c>
      <c r="J136" s="27">
        <f t="shared" si="16"/>
        <v>0.86104371460742979</v>
      </c>
      <c r="K136" s="27" t="str">
        <f t="shared" si="17"/>
        <v>DEJAR</v>
      </c>
      <c r="L136" s="27" t="str">
        <f t="shared" si="18"/>
        <v>DEJAR</v>
      </c>
      <c r="M136" s="27" t="str">
        <f t="shared" si="19"/>
        <v>DEJAR</v>
      </c>
    </row>
    <row r="137" spans="1:13" x14ac:dyDescent="0.25">
      <c r="A137" t="s">
        <v>51</v>
      </c>
      <c r="B137">
        <v>7</v>
      </c>
      <c r="C137" s="63" t="s">
        <v>92</v>
      </c>
      <c r="D137" s="66">
        <v>18</v>
      </c>
      <c r="E137" s="70">
        <v>10</v>
      </c>
      <c r="F137" s="118">
        <f t="shared" si="14"/>
        <v>254.46959999999999</v>
      </c>
      <c r="G137" s="50">
        <v>0.1</v>
      </c>
      <c r="H137" s="50" t="s">
        <v>119</v>
      </c>
      <c r="I137" s="84">
        <f t="shared" si="15"/>
        <v>133.96512701589552</v>
      </c>
      <c r="J137" s="27">
        <f t="shared" si="16"/>
        <v>0.66982563507947757</v>
      </c>
      <c r="K137" s="27" t="str">
        <f t="shared" si="17"/>
        <v>DEJAR</v>
      </c>
      <c r="L137" s="27" t="str">
        <f t="shared" si="18"/>
        <v>DEJAR</v>
      </c>
      <c r="M137" s="27" t="str">
        <f t="shared" si="19"/>
        <v>DEJAR</v>
      </c>
    </row>
    <row r="138" spans="1:13" x14ac:dyDescent="0.25">
      <c r="A138" t="s">
        <v>51</v>
      </c>
      <c r="B138">
        <v>8</v>
      </c>
      <c r="C138" s="63" t="s">
        <v>93</v>
      </c>
      <c r="D138" s="66">
        <v>26</v>
      </c>
      <c r="E138" s="70">
        <v>20</v>
      </c>
      <c r="F138" s="118">
        <f t="shared" si="14"/>
        <v>530.93039999999996</v>
      </c>
      <c r="G138" s="50">
        <v>0.1</v>
      </c>
      <c r="H138" s="50" t="s">
        <v>119</v>
      </c>
      <c r="I138" s="84">
        <f t="shared" si="15"/>
        <v>321.84021980583157</v>
      </c>
      <c r="J138" s="27">
        <f t="shared" si="16"/>
        <v>1.6092010990291576</v>
      </c>
      <c r="K138" s="27" t="str">
        <f t="shared" si="17"/>
        <v>DEJAR</v>
      </c>
      <c r="L138" s="27" t="str">
        <f t="shared" si="18"/>
        <v>DEJAR</v>
      </c>
      <c r="M138" s="27" t="str">
        <f t="shared" si="19"/>
        <v>DEJAR</v>
      </c>
    </row>
    <row r="139" spans="1:13" x14ac:dyDescent="0.25">
      <c r="A139" t="s">
        <v>51</v>
      </c>
      <c r="B139">
        <v>9</v>
      </c>
      <c r="C139" s="63" t="s">
        <v>93</v>
      </c>
      <c r="D139" s="66">
        <v>22</v>
      </c>
      <c r="E139" s="70">
        <v>20</v>
      </c>
      <c r="F139" s="118">
        <f t="shared" si="14"/>
        <v>380.1336</v>
      </c>
      <c r="G139" s="50">
        <v>0.1</v>
      </c>
      <c r="H139" s="50" t="s">
        <v>119</v>
      </c>
      <c r="I139" s="84">
        <f t="shared" si="15"/>
        <v>216.13001097424697</v>
      </c>
      <c r="J139" s="27">
        <f t="shared" si="16"/>
        <v>1.0806500548712348</v>
      </c>
      <c r="K139" s="27" t="str">
        <f t="shared" si="17"/>
        <v>DEJAR</v>
      </c>
      <c r="L139" s="27" t="str">
        <f t="shared" si="18"/>
        <v>DEJAR</v>
      </c>
      <c r="M139" s="27" t="str">
        <f t="shared" si="19"/>
        <v>DEJAR</v>
      </c>
    </row>
    <row r="140" spans="1:13" x14ac:dyDescent="0.25">
      <c r="A140" t="s">
        <v>51</v>
      </c>
      <c r="B140">
        <v>10</v>
      </c>
      <c r="C140" s="63" t="s">
        <v>93</v>
      </c>
      <c r="D140" s="66">
        <v>32</v>
      </c>
      <c r="E140" s="70">
        <v>16</v>
      </c>
      <c r="F140" s="118">
        <f t="shared" si="14"/>
        <v>804.24959999999999</v>
      </c>
      <c r="G140" s="50">
        <v>0.1</v>
      </c>
      <c r="H140" s="50" t="s">
        <v>119</v>
      </c>
      <c r="I140" s="84">
        <f t="shared" si="15"/>
        <v>527.931063141393</v>
      </c>
      <c r="J140" s="27">
        <f t="shared" si="16"/>
        <v>2.6396553157069649</v>
      </c>
      <c r="K140" s="27" t="str">
        <f t="shared" si="17"/>
        <v>DEJAR</v>
      </c>
      <c r="L140" s="27" t="str">
        <f t="shared" si="18"/>
        <v>DEJAR</v>
      </c>
      <c r="M140" s="27" t="str">
        <f t="shared" si="19"/>
        <v>DEJAR</v>
      </c>
    </row>
    <row r="141" spans="1:13" x14ac:dyDescent="0.25">
      <c r="A141" t="s">
        <v>51</v>
      </c>
      <c r="B141">
        <v>11</v>
      </c>
      <c r="C141" s="63" t="s">
        <v>93</v>
      </c>
      <c r="D141" s="66">
        <v>30</v>
      </c>
      <c r="E141" s="70">
        <v>12</v>
      </c>
      <c r="F141" s="118">
        <f t="shared" si="14"/>
        <v>706.86</v>
      </c>
      <c r="G141" s="50">
        <v>0.1</v>
      </c>
      <c r="H141" s="50" t="s">
        <v>119</v>
      </c>
      <c r="I141" s="84">
        <f t="shared" si="15"/>
        <v>452.65828470787153</v>
      </c>
      <c r="J141" s="27">
        <f t="shared" si="16"/>
        <v>2.2632914235393575</v>
      </c>
      <c r="K141" s="27" t="str">
        <f t="shared" si="17"/>
        <v>DEJAR</v>
      </c>
      <c r="L141" s="27" t="str">
        <f t="shared" si="18"/>
        <v>DEJAR</v>
      </c>
      <c r="M141" s="27" t="str">
        <f t="shared" si="19"/>
        <v>DEJAR</v>
      </c>
    </row>
    <row r="142" spans="1:13" x14ac:dyDescent="0.25">
      <c r="A142" t="s">
        <v>51</v>
      </c>
      <c r="B142">
        <v>12</v>
      </c>
      <c r="C142" s="63" t="s">
        <v>93</v>
      </c>
      <c r="D142" s="66">
        <v>18</v>
      </c>
      <c r="E142" s="70">
        <v>10</v>
      </c>
      <c r="F142" s="118">
        <f t="shared" si="14"/>
        <v>254.46959999999999</v>
      </c>
      <c r="G142" s="50">
        <v>0.1</v>
      </c>
      <c r="H142" s="50" t="s">
        <v>119</v>
      </c>
      <c r="I142" s="84">
        <f t="shared" si="15"/>
        <v>133.96512701589552</v>
      </c>
      <c r="J142" s="27">
        <f t="shared" si="16"/>
        <v>0.66982563507947757</v>
      </c>
      <c r="K142" s="27" t="str">
        <f t="shared" si="17"/>
        <v>DEJAR</v>
      </c>
      <c r="L142" s="27" t="str">
        <f t="shared" si="18"/>
        <v>DEJAR</v>
      </c>
      <c r="M142" s="27" t="str">
        <f t="shared" si="19"/>
        <v>DEJAR</v>
      </c>
    </row>
    <row r="143" spans="1:13" x14ac:dyDescent="0.25">
      <c r="A143" t="s">
        <v>51</v>
      </c>
      <c r="B143">
        <v>13</v>
      </c>
      <c r="C143" s="63" t="s">
        <v>91</v>
      </c>
      <c r="D143" s="66">
        <v>40</v>
      </c>
      <c r="E143" s="70">
        <v>17</v>
      </c>
      <c r="F143" s="118">
        <f t="shared" si="14"/>
        <v>1256.6399999999999</v>
      </c>
      <c r="G143" s="50">
        <v>0.1</v>
      </c>
      <c r="H143" s="50" t="s">
        <v>119</v>
      </c>
      <c r="I143" s="84">
        <f t="shared" si="15"/>
        <v>898.59335245759792</v>
      </c>
      <c r="J143" s="27">
        <f t="shared" si="16"/>
        <v>4.4929667622879892</v>
      </c>
      <c r="K143" s="27" t="str">
        <f t="shared" si="17"/>
        <v>DEJAR</v>
      </c>
      <c r="L143" s="27" t="str">
        <f t="shared" si="18"/>
        <v>DEJAR</v>
      </c>
      <c r="M143" s="27" t="str">
        <f t="shared" si="19"/>
        <v>DEJAR</v>
      </c>
    </row>
    <row r="144" spans="1:13" x14ac:dyDescent="0.25">
      <c r="A144" t="s">
        <v>51</v>
      </c>
      <c r="B144">
        <v>14</v>
      </c>
      <c r="C144" s="63" t="s">
        <v>93</v>
      </c>
      <c r="D144" s="66">
        <v>25</v>
      </c>
      <c r="E144" s="70">
        <v>16</v>
      </c>
      <c r="F144" s="118">
        <f t="shared" si="14"/>
        <v>490.875</v>
      </c>
      <c r="G144" s="50">
        <v>0.1</v>
      </c>
      <c r="H144" s="50" t="s">
        <v>119</v>
      </c>
      <c r="I144" s="84">
        <f t="shared" si="15"/>
        <v>293.11711779854511</v>
      </c>
      <c r="J144" s="27">
        <f t="shared" si="16"/>
        <v>1.4655855889927254</v>
      </c>
      <c r="K144" s="27" t="str">
        <f t="shared" si="17"/>
        <v>DEJAR</v>
      </c>
      <c r="L144" s="27" t="str">
        <f t="shared" si="18"/>
        <v>DEJAR</v>
      </c>
      <c r="M144" s="27" t="str">
        <f t="shared" si="19"/>
        <v>DEJAR</v>
      </c>
    </row>
    <row r="145" spans="1:13" x14ac:dyDescent="0.25">
      <c r="A145" t="s">
        <v>51</v>
      </c>
      <c r="B145">
        <v>15</v>
      </c>
      <c r="C145" s="61" t="s">
        <v>93</v>
      </c>
      <c r="D145" s="67">
        <v>36</v>
      </c>
      <c r="E145" s="70">
        <v>15</v>
      </c>
      <c r="F145" s="118">
        <f t="shared" si="14"/>
        <v>1017.8783999999999</v>
      </c>
      <c r="G145" s="50">
        <v>0.1</v>
      </c>
      <c r="H145" s="50" t="s">
        <v>119</v>
      </c>
      <c r="I145" s="84">
        <f t="shared" si="15"/>
        <v>699.03635875505904</v>
      </c>
      <c r="J145" s="27">
        <f t="shared" si="16"/>
        <v>3.4951817937752954</v>
      </c>
      <c r="K145" s="27" t="str">
        <f t="shared" si="17"/>
        <v>DEJAR</v>
      </c>
      <c r="L145" s="27" t="str">
        <f t="shared" si="18"/>
        <v>DEJAR</v>
      </c>
      <c r="M145" s="27" t="str">
        <f t="shared" si="19"/>
        <v>DEJAR</v>
      </c>
    </row>
    <row r="146" spans="1:13" x14ac:dyDescent="0.25">
      <c r="A146" t="s">
        <v>51</v>
      </c>
      <c r="B146">
        <v>16</v>
      </c>
      <c r="C146" s="61" t="s">
        <v>91</v>
      </c>
      <c r="D146" s="66">
        <v>20</v>
      </c>
      <c r="E146" s="70">
        <v>12</v>
      </c>
      <c r="F146" s="118">
        <f t="shared" si="14"/>
        <v>314.15999999999997</v>
      </c>
      <c r="G146" s="50">
        <v>0.1</v>
      </c>
      <c r="H146" s="50" t="s">
        <v>119</v>
      </c>
      <c r="I146" s="84">
        <f t="shared" si="15"/>
        <v>172.20874292148596</v>
      </c>
      <c r="J146" s="27">
        <f t="shared" si="16"/>
        <v>0.86104371460742979</v>
      </c>
      <c r="K146" s="27" t="str">
        <f t="shared" si="17"/>
        <v>DEJAR</v>
      </c>
      <c r="L146" s="27" t="str">
        <f t="shared" si="18"/>
        <v>DEJAR</v>
      </c>
      <c r="M146" s="27" t="str">
        <f t="shared" si="19"/>
        <v>DEJAR</v>
      </c>
    </row>
    <row r="147" spans="1:13" x14ac:dyDescent="0.25">
      <c r="A147" t="s">
        <v>51</v>
      </c>
      <c r="B147">
        <v>17</v>
      </c>
      <c r="C147" s="61" t="s">
        <v>91</v>
      </c>
      <c r="D147" s="66">
        <v>28</v>
      </c>
      <c r="E147" s="70">
        <v>16</v>
      </c>
      <c r="F147" s="118">
        <f t="shared" si="14"/>
        <v>615.75360000000001</v>
      </c>
      <c r="G147" s="50">
        <v>0.1</v>
      </c>
      <c r="H147" s="50" t="s">
        <v>119</v>
      </c>
      <c r="I147" s="84">
        <f t="shared" si="15"/>
        <v>384.0191047547313</v>
      </c>
      <c r="J147" s="27">
        <f t="shared" si="16"/>
        <v>1.9200955237736563</v>
      </c>
      <c r="K147" s="27" t="str">
        <f t="shared" si="17"/>
        <v>DEJAR</v>
      </c>
      <c r="L147" s="27" t="str">
        <f t="shared" si="18"/>
        <v>DEJAR</v>
      </c>
      <c r="M147" s="27" t="str">
        <f t="shared" si="19"/>
        <v>DEJAR</v>
      </c>
    </row>
    <row r="148" spans="1:13" x14ac:dyDescent="0.25">
      <c r="A148" t="s">
        <v>51</v>
      </c>
      <c r="B148">
        <v>18</v>
      </c>
      <c r="C148" s="61" t="s">
        <v>92</v>
      </c>
      <c r="D148" s="66">
        <v>25</v>
      </c>
      <c r="E148" s="70">
        <v>15</v>
      </c>
      <c r="F148" s="118">
        <f t="shared" si="14"/>
        <v>490.875</v>
      </c>
      <c r="G148" s="50">
        <v>0.1</v>
      </c>
      <c r="H148" s="50" t="s">
        <v>119</v>
      </c>
      <c r="I148" s="84">
        <f t="shared" si="15"/>
        <v>293.11711779854511</v>
      </c>
      <c r="J148" s="27">
        <f t="shared" si="16"/>
        <v>1.4655855889927254</v>
      </c>
      <c r="K148" s="27" t="str">
        <f t="shared" si="17"/>
        <v>DEJAR</v>
      </c>
      <c r="L148" s="27" t="str">
        <f t="shared" si="18"/>
        <v>DEJAR</v>
      </c>
      <c r="M148" s="27" t="str">
        <f t="shared" si="19"/>
        <v>DEJAR</v>
      </c>
    </row>
    <row r="149" spans="1:13" x14ac:dyDescent="0.25">
      <c r="A149" t="s">
        <v>51</v>
      </c>
      <c r="B149">
        <v>19</v>
      </c>
      <c r="C149" s="61" t="s">
        <v>93</v>
      </c>
      <c r="D149" s="66">
        <v>42</v>
      </c>
      <c r="E149" s="70">
        <v>18</v>
      </c>
      <c r="F149" s="118">
        <f t="shared" si="14"/>
        <v>1385.4456</v>
      </c>
      <c r="G149" s="50">
        <v>0.1</v>
      </c>
      <c r="H149" s="50" t="s">
        <v>119</v>
      </c>
      <c r="I149" s="84">
        <f t="shared" si="15"/>
        <v>1009.4111733489757</v>
      </c>
      <c r="J149" s="27">
        <f t="shared" si="16"/>
        <v>5.0470558667448779</v>
      </c>
      <c r="K149" s="27" t="str">
        <f t="shared" si="17"/>
        <v>DEJAR</v>
      </c>
      <c r="L149" s="27" t="str">
        <f t="shared" si="18"/>
        <v>DEJAR</v>
      </c>
      <c r="M149" s="27" t="str">
        <f t="shared" si="19"/>
        <v>DEJAR</v>
      </c>
    </row>
    <row r="150" spans="1:13" x14ac:dyDescent="0.25">
      <c r="A150" t="s">
        <v>52</v>
      </c>
      <c r="B150">
        <v>1</v>
      </c>
      <c r="C150" s="61" t="s">
        <v>94</v>
      </c>
      <c r="D150" s="66">
        <v>31</v>
      </c>
      <c r="E150" s="70">
        <v>12</v>
      </c>
      <c r="F150" s="118">
        <f t="shared" si="14"/>
        <v>754.76940000000002</v>
      </c>
      <c r="G150" s="50">
        <v>0.1</v>
      </c>
      <c r="H150" s="50" t="s">
        <v>119</v>
      </c>
      <c r="I150" s="84">
        <f t="shared" si="15"/>
        <v>489.45492453923617</v>
      </c>
      <c r="J150" s="27">
        <f t="shared" si="16"/>
        <v>2.4472746226961806</v>
      </c>
      <c r="K150" s="27" t="str">
        <f t="shared" si="17"/>
        <v>DEJAR</v>
      </c>
      <c r="L150" s="27" t="str">
        <f t="shared" si="18"/>
        <v>DEJAR</v>
      </c>
      <c r="M150" s="27" t="str">
        <f t="shared" si="19"/>
        <v>DEJAR</v>
      </c>
    </row>
    <row r="151" spans="1:13" x14ac:dyDescent="0.25">
      <c r="A151" t="s">
        <v>52</v>
      </c>
      <c r="B151" s="61">
        <v>2</v>
      </c>
      <c r="C151" s="61" t="s">
        <v>94</v>
      </c>
      <c r="D151" s="66">
        <v>26</v>
      </c>
      <c r="E151" s="70">
        <v>12</v>
      </c>
      <c r="F151" s="118">
        <f t="shared" si="14"/>
        <v>530.93039999999996</v>
      </c>
      <c r="G151" s="50">
        <v>0.1</v>
      </c>
      <c r="H151" s="50" t="s">
        <v>119</v>
      </c>
      <c r="I151" s="84">
        <f t="shared" si="15"/>
        <v>321.84021980583157</v>
      </c>
      <c r="J151" s="27">
        <f t="shared" si="16"/>
        <v>1.6092010990291576</v>
      </c>
      <c r="K151" s="27" t="str">
        <f t="shared" si="17"/>
        <v>DEJAR</v>
      </c>
      <c r="L151" s="27" t="str">
        <f t="shared" si="18"/>
        <v>DEJAR</v>
      </c>
      <c r="M151" s="27" t="str">
        <f t="shared" si="19"/>
        <v>DEJAR</v>
      </c>
    </row>
    <row r="152" spans="1:13" x14ac:dyDescent="0.25">
      <c r="A152" t="s">
        <v>52</v>
      </c>
      <c r="B152" s="61">
        <v>3</v>
      </c>
      <c r="C152" s="61" t="s">
        <v>95</v>
      </c>
      <c r="D152" s="66">
        <v>36</v>
      </c>
      <c r="E152" s="70">
        <v>12</v>
      </c>
      <c r="F152" s="118">
        <f t="shared" si="14"/>
        <v>1017.8783999999999</v>
      </c>
      <c r="G152" s="50">
        <v>0.1</v>
      </c>
      <c r="H152" s="83" t="s">
        <v>118</v>
      </c>
      <c r="I152" s="84">
        <f>0.15991*D152^2.32764</f>
        <v>670.48269942934951</v>
      </c>
      <c r="J152" s="27">
        <f t="shared" si="16"/>
        <v>3.3524134971467472</v>
      </c>
      <c r="K152" s="27" t="str">
        <f t="shared" si="17"/>
        <v>DEJAR</v>
      </c>
      <c r="L152" s="27" t="str">
        <f t="shared" si="18"/>
        <v>DEJAR</v>
      </c>
      <c r="M152" s="27" t="str">
        <f t="shared" si="19"/>
        <v>DEJAR</v>
      </c>
    </row>
    <row r="153" spans="1:13" x14ac:dyDescent="0.25">
      <c r="A153" t="s">
        <v>52</v>
      </c>
      <c r="B153">
        <v>4</v>
      </c>
      <c r="C153" s="61" t="s">
        <v>95</v>
      </c>
      <c r="D153" s="66">
        <v>30</v>
      </c>
      <c r="E153" s="70">
        <v>14</v>
      </c>
      <c r="F153" s="118">
        <f t="shared" si="14"/>
        <v>706.86</v>
      </c>
      <c r="G153" s="50">
        <v>0.1</v>
      </c>
      <c r="H153" s="83" t="s">
        <v>118</v>
      </c>
      <c r="I153" s="84">
        <f t="shared" ref="I153:I154" si="20">0.15991*D153^2.32764</f>
        <v>438.61364745199307</v>
      </c>
      <c r="J153" s="27">
        <f t="shared" si="16"/>
        <v>2.1930682372599652</v>
      </c>
      <c r="K153" s="27" t="str">
        <f t="shared" si="17"/>
        <v>DEJAR</v>
      </c>
      <c r="L153" s="27" t="str">
        <f t="shared" si="18"/>
        <v>DEJAR</v>
      </c>
      <c r="M153" s="27" t="str">
        <f t="shared" si="19"/>
        <v>DEJAR</v>
      </c>
    </row>
    <row r="154" spans="1:13" x14ac:dyDescent="0.25">
      <c r="A154" t="s">
        <v>52</v>
      </c>
      <c r="B154" s="61">
        <v>5</v>
      </c>
      <c r="C154" s="61" t="s">
        <v>95</v>
      </c>
      <c r="D154" s="66">
        <v>30</v>
      </c>
      <c r="E154" s="70">
        <v>12</v>
      </c>
      <c r="F154" s="118">
        <f t="shared" si="14"/>
        <v>706.86</v>
      </c>
      <c r="G154" s="50">
        <v>0.1</v>
      </c>
      <c r="H154" s="83" t="s">
        <v>118</v>
      </c>
      <c r="I154" s="84">
        <f t="shared" si="20"/>
        <v>438.61364745199307</v>
      </c>
      <c r="J154" s="27">
        <f t="shared" si="16"/>
        <v>2.1930682372599652</v>
      </c>
      <c r="K154" s="27" t="str">
        <f t="shared" si="17"/>
        <v>DEJAR</v>
      </c>
      <c r="L154" s="27" t="str">
        <f t="shared" si="18"/>
        <v>DEJAR</v>
      </c>
      <c r="M154" s="27" t="str">
        <f t="shared" si="19"/>
        <v>DEJAR</v>
      </c>
    </row>
    <row r="155" spans="1:13" x14ac:dyDescent="0.25">
      <c r="A155" t="s">
        <v>52</v>
      </c>
      <c r="B155" s="61">
        <v>6</v>
      </c>
      <c r="C155" s="61" t="s">
        <v>94</v>
      </c>
      <c r="D155" s="66">
        <v>34</v>
      </c>
      <c r="E155" s="70">
        <v>12</v>
      </c>
      <c r="F155" s="118">
        <f t="shared" si="14"/>
        <v>907.92240000000004</v>
      </c>
      <c r="G155" s="50">
        <v>0.1</v>
      </c>
      <c r="H155" s="50" t="s">
        <v>119</v>
      </c>
      <c r="I155" s="84">
        <f t="shared" ref="I155:I167" si="21">0.13647*D155^2.38351</f>
        <v>610.00375036985031</v>
      </c>
      <c r="J155" s="27">
        <f t="shared" si="16"/>
        <v>3.0500187518492514</v>
      </c>
      <c r="K155" s="27" t="str">
        <f t="shared" si="17"/>
        <v>DEJAR</v>
      </c>
      <c r="L155" s="27" t="str">
        <f t="shared" si="18"/>
        <v>DEJAR</v>
      </c>
      <c r="M155" s="27" t="str">
        <f t="shared" si="19"/>
        <v>DEJAR</v>
      </c>
    </row>
    <row r="156" spans="1:13" x14ac:dyDescent="0.25">
      <c r="A156" t="s">
        <v>52</v>
      </c>
      <c r="B156">
        <v>7</v>
      </c>
      <c r="C156" s="61" t="s">
        <v>94</v>
      </c>
      <c r="D156" s="66">
        <v>20</v>
      </c>
      <c r="E156" s="70">
        <v>11</v>
      </c>
      <c r="F156" s="118">
        <f t="shared" si="14"/>
        <v>314.15999999999997</v>
      </c>
      <c r="G156" s="50">
        <v>0.1</v>
      </c>
      <c r="H156" s="50" t="s">
        <v>119</v>
      </c>
      <c r="I156" s="84">
        <f t="shared" si="21"/>
        <v>172.20874292148596</v>
      </c>
      <c r="J156" s="27">
        <f t="shared" si="16"/>
        <v>0.86104371460742979</v>
      </c>
      <c r="K156" s="27" t="str">
        <f t="shared" si="17"/>
        <v>DEJAR</v>
      </c>
      <c r="L156" s="27" t="str">
        <f t="shared" si="18"/>
        <v>DEJAR</v>
      </c>
      <c r="M156" s="27" t="str">
        <f t="shared" si="19"/>
        <v>DEJAR</v>
      </c>
    </row>
    <row r="157" spans="1:13" x14ac:dyDescent="0.25">
      <c r="A157" t="s">
        <v>52</v>
      </c>
      <c r="B157" s="61">
        <v>8</v>
      </c>
      <c r="C157" s="61" t="s">
        <v>94</v>
      </c>
      <c r="D157" s="66">
        <v>16</v>
      </c>
      <c r="E157" s="70">
        <v>10</v>
      </c>
      <c r="F157" s="118">
        <f t="shared" si="14"/>
        <v>201.0624</v>
      </c>
      <c r="G157" s="50">
        <v>0.1</v>
      </c>
      <c r="H157" s="50" t="s">
        <v>119</v>
      </c>
      <c r="I157" s="84">
        <f t="shared" si="21"/>
        <v>101.17406776284028</v>
      </c>
      <c r="J157" s="27">
        <f t="shared" si="16"/>
        <v>0.5058703388142014</v>
      </c>
      <c r="K157" s="27" t="str">
        <f t="shared" si="17"/>
        <v>DEJAR</v>
      </c>
      <c r="L157" s="27" t="str">
        <f t="shared" si="18"/>
        <v>DEJAR</v>
      </c>
      <c r="M157" s="27" t="str">
        <f t="shared" si="19"/>
        <v>DEJAR</v>
      </c>
    </row>
    <row r="158" spans="1:13" x14ac:dyDescent="0.25">
      <c r="A158" t="s">
        <v>52</v>
      </c>
      <c r="B158" s="61">
        <v>9</v>
      </c>
      <c r="C158" s="61" t="s">
        <v>94</v>
      </c>
      <c r="D158" s="66">
        <v>35</v>
      </c>
      <c r="E158" s="70">
        <v>12</v>
      </c>
      <c r="F158" s="118">
        <f t="shared" si="14"/>
        <v>962.11500000000001</v>
      </c>
      <c r="G158" s="50">
        <v>0.1</v>
      </c>
      <c r="H158" s="50" t="s">
        <v>119</v>
      </c>
      <c r="I158" s="84">
        <f t="shared" si="21"/>
        <v>653.64029291244719</v>
      </c>
      <c r="J158" s="27">
        <f t="shared" si="16"/>
        <v>3.2682014645622357</v>
      </c>
      <c r="K158" s="27" t="str">
        <f t="shared" si="17"/>
        <v>DEJAR</v>
      </c>
      <c r="L158" s="27" t="str">
        <f t="shared" si="18"/>
        <v>DEJAR</v>
      </c>
      <c r="M158" s="27" t="str">
        <f t="shared" si="19"/>
        <v>DEJAR</v>
      </c>
    </row>
    <row r="159" spans="1:13" x14ac:dyDescent="0.25">
      <c r="A159" t="s">
        <v>52</v>
      </c>
      <c r="B159">
        <v>10</v>
      </c>
      <c r="C159" s="61" t="s">
        <v>93</v>
      </c>
      <c r="D159" s="66">
        <v>40</v>
      </c>
      <c r="E159" s="70">
        <v>15</v>
      </c>
      <c r="F159" s="118">
        <f t="shared" si="14"/>
        <v>1256.6399999999999</v>
      </c>
      <c r="G159" s="50">
        <v>0.1</v>
      </c>
      <c r="H159" s="50" t="s">
        <v>119</v>
      </c>
      <c r="I159" s="84">
        <f t="shared" si="21"/>
        <v>898.59335245759792</v>
      </c>
      <c r="J159" s="27">
        <f t="shared" si="16"/>
        <v>4.4929667622879892</v>
      </c>
      <c r="K159" s="27" t="str">
        <f t="shared" si="17"/>
        <v>DEJAR</v>
      </c>
      <c r="L159" s="27" t="str">
        <f t="shared" si="18"/>
        <v>DEJAR</v>
      </c>
      <c r="M159" s="27" t="str">
        <f t="shared" si="19"/>
        <v>DEJAR</v>
      </c>
    </row>
    <row r="160" spans="1:13" x14ac:dyDescent="0.25">
      <c r="A160" t="s">
        <v>52</v>
      </c>
      <c r="B160" s="61">
        <v>11</v>
      </c>
      <c r="C160" s="61" t="s">
        <v>93</v>
      </c>
      <c r="D160" s="66">
        <v>37</v>
      </c>
      <c r="E160" s="70">
        <v>12</v>
      </c>
      <c r="F160" s="118">
        <f t="shared" si="14"/>
        <v>1075.2126000000001</v>
      </c>
      <c r="G160" s="50">
        <v>0.1</v>
      </c>
      <c r="H160" s="50" t="s">
        <v>119</v>
      </c>
      <c r="I160" s="84">
        <f t="shared" si="21"/>
        <v>746.21106208469121</v>
      </c>
      <c r="J160" s="27">
        <f t="shared" si="16"/>
        <v>3.7310553104234558</v>
      </c>
      <c r="K160" s="27" t="str">
        <f t="shared" si="17"/>
        <v>DEJAR</v>
      </c>
      <c r="L160" s="27" t="str">
        <f t="shared" si="18"/>
        <v>DEJAR</v>
      </c>
      <c r="M160" s="27" t="str">
        <f t="shared" si="19"/>
        <v>DEJAR</v>
      </c>
    </row>
    <row r="161" spans="1:13" x14ac:dyDescent="0.25">
      <c r="A161" t="s">
        <v>52</v>
      </c>
      <c r="B161" s="61">
        <v>12</v>
      </c>
      <c r="C161" s="61" t="s">
        <v>93</v>
      </c>
      <c r="D161" s="66">
        <v>35</v>
      </c>
      <c r="E161" s="70">
        <v>14</v>
      </c>
      <c r="F161" s="118">
        <f t="shared" si="14"/>
        <v>962.11500000000001</v>
      </c>
      <c r="G161" s="50">
        <v>0.1</v>
      </c>
      <c r="H161" s="50" t="s">
        <v>119</v>
      </c>
      <c r="I161" s="84">
        <f t="shared" si="21"/>
        <v>653.64029291244719</v>
      </c>
      <c r="J161" s="27">
        <f t="shared" si="16"/>
        <v>3.2682014645622357</v>
      </c>
      <c r="K161" s="27" t="str">
        <f t="shared" si="17"/>
        <v>DEJAR</v>
      </c>
      <c r="L161" s="27" t="str">
        <f t="shared" si="18"/>
        <v>DEJAR</v>
      </c>
      <c r="M161" s="27" t="str">
        <f t="shared" si="19"/>
        <v>DEJAR</v>
      </c>
    </row>
    <row r="162" spans="1:13" x14ac:dyDescent="0.25">
      <c r="A162" t="s">
        <v>52</v>
      </c>
      <c r="B162">
        <v>13</v>
      </c>
      <c r="C162" s="61" t="s">
        <v>93</v>
      </c>
      <c r="D162" s="66">
        <v>24</v>
      </c>
      <c r="E162" s="70">
        <v>12</v>
      </c>
      <c r="F162" s="118">
        <f t="shared" si="14"/>
        <v>452.3904</v>
      </c>
      <c r="G162" s="50">
        <v>0.1</v>
      </c>
      <c r="H162" s="50" t="s">
        <v>119</v>
      </c>
      <c r="I162" s="84">
        <f t="shared" si="21"/>
        <v>265.94050449183845</v>
      </c>
      <c r="J162" s="27">
        <f t="shared" si="16"/>
        <v>1.3297025224591923</v>
      </c>
      <c r="K162" s="27" t="str">
        <f t="shared" si="17"/>
        <v>DEJAR</v>
      </c>
      <c r="L162" s="27" t="str">
        <f t="shared" si="18"/>
        <v>DEJAR</v>
      </c>
      <c r="M162" s="27" t="str">
        <f t="shared" si="19"/>
        <v>DEJAR</v>
      </c>
    </row>
    <row r="163" spans="1:13" x14ac:dyDescent="0.25">
      <c r="A163" t="s">
        <v>52</v>
      </c>
      <c r="B163" s="61">
        <v>14</v>
      </c>
      <c r="C163" s="61" t="s">
        <v>94</v>
      </c>
      <c r="D163" s="66">
        <v>30</v>
      </c>
      <c r="E163" s="70">
        <v>15</v>
      </c>
      <c r="F163" s="118">
        <f t="shared" si="14"/>
        <v>706.86</v>
      </c>
      <c r="G163" s="50">
        <v>0.1</v>
      </c>
      <c r="H163" s="50" t="s">
        <v>119</v>
      </c>
      <c r="I163" s="84">
        <f t="shared" si="21"/>
        <v>452.65828470787153</v>
      </c>
      <c r="J163" s="27">
        <f t="shared" si="16"/>
        <v>2.2632914235393575</v>
      </c>
      <c r="K163" s="27" t="str">
        <f t="shared" si="17"/>
        <v>DEJAR</v>
      </c>
      <c r="L163" s="27" t="str">
        <f t="shared" si="18"/>
        <v>DEJAR</v>
      </c>
      <c r="M163" s="27" t="str">
        <f t="shared" si="19"/>
        <v>DEJAR</v>
      </c>
    </row>
    <row r="164" spans="1:13" x14ac:dyDescent="0.25">
      <c r="A164" t="s">
        <v>52</v>
      </c>
      <c r="B164" s="61">
        <v>15</v>
      </c>
      <c r="C164" s="61" t="s">
        <v>93</v>
      </c>
      <c r="D164" s="66">
        <v>36</v>
      </c>
      <c r="E164" s="70">
        <v>15</v>
      </c>
      <c r="F164" s="118">
        <f t="shared" si="14"/>
        <v>1017.8783999999999</v>
      </c>
      <c r="G164" s="50">
        <v>0.1</v>
      </c>
      <c r="H164" s="50" t="s">
        <v>119</v>
      </c>
      <c r="I164" s="84">
        <f t="shared" si="21"/>
        <v>699.03635875505904</v>
      </c>
      <c r="J164" s="27">
        <f t="shared" si="16"/>
        <v>3.4951817937752954</v>
      </c>
      <c r="K164" s="27" t="str">
        <f t="shared" si="17"/>
        <v>DEJAR</v>
      </c>
      <c r="L164" s="27" t="str">
        <f t="shared" si="18"/>
        <v>DEJAR</v>
      </c>
      <c r="M164" s="27" t="str">
        <f t="shared" si="19"/>
        <v>DEJAR</v>
      </c>
    </row>
    <row r="165" spans="1:13" x14ac:dyDescent="0.25">
      <c r="A165" t="s">
        <v>52</v>
      </c>
      <c r="B165">
        <v>16</v>
      </c>
      <c r="C165" s="61" t="s">
        <v>93</v>
      </c>
      <c r="D165" s="66">
        <v>20</v>
      </c>
      <c r="E165" s="70">
        <v>8</v>
      </c>
      <c r="F165" s="118">
        <f t="shared" si="14"/>
        <v>314.15999999999997</v>
      </c>
      <c r="G165" s="50">
        <v>0.1</v>
      </c>
      <c r="H165" s="50" t="s">
        <v>119</v>
      </c>
      <c r="I165" s="84">
        <f t="shared" si="21"/>
        <v>172.20874292148596</v>
      </c>
      <c r="J165" s="27">
        <f t="shared" si="16"/>
        <v>0.86104371460742979</v>
      </c>
      <c r="K165" s="27" t="str">
        <f t="shared" si="17"/>
        <v>DEJAR</v>
      </c>
      <c r="L165" s="27" t="str">
        <f t="shared" si="18"/>
        <v>DEJAR</v>
      </c>
      <c r="M165" s="27" t="str">
        <f t="shared" si="19"/>
        <v>DEJAR</v>
      </c>
    </row>
    <row r="166" spans="1:13" x14ac:dyDescent="0.25">
      <c r="A166" t="s">
        <v>52</v>
      </c>
      <c r="B166" s="61">
        <v>17</v>
      </c>
      <c r="C166" s="61" t="s">
        <v>94</v>
      </c>
      <c r="D166" s="66">
        <v>26</v>
      </c>
      <c r="E166" s="70">
        <v>8</v>
      </c>
      <c r="F166" s="118">
        <f t="shared" si="14"/>
        <v>530.93039999999996</v>
      </c>
      <c r="G166" s="50">
        <v>0.1</v>
      </c>
      <c r="H166" s="50" t="s">
        <v>119</v>
      </c>
      <c r="I166" s="84">
        <f t="shared" si="21"/>
        <v>321.84021980583157</v>
      </c>
      <c r="J166" s="27">
        <f t="shared" si="16"/>
        <v>1.6092010990291576</v>
      </c>
      <c r="K166" s="27" t="str">
        <f t="shared" si="17"/>
        <v>DEJAR</v>
      </c>
      <c r="L166" s="27" t="str">
        <f t="shared" si="18"/>
        <v>DEJAR</v>
      </c>
      <c r="M166" s="27" t="str">
        <f t="shared" si="19"/>
        <v>DEJAR</v>
      </c>
    </row>
    <row r="167" spans="1:13" x14ac:dyDescent="0.25">
      <c r="A167" t="s">
        <v>52</v>
      </c>
      <c r="B167" s="61">
        <v>18</v>
      </c>
      <c r="C167" s="61" t="s">
        <v>94</v>
      </c>
      <c r="D167" s="66">
        <v>36</v>
      </c>
      <c r="E167" s="70">
        <v>12</v>
      </c>
      <c r="F167" s="118">
        <f t="shared" si="14"/>
        <v>1017.8783999999999</v>
      </c>
      <c r="G167" s="50">
        <v>0.1</v>
      </c>
      <c r="H167" s="50" t="s">
        <v>119</v>
      </c>
      <c r="I167" s="84">
        <f t="shared" si="21"/>
        <v>699.03635875505904</v>
      </c>
      <c r="J167" s="27">
        <f t="shared" si="16"/>
        <v>3.4951817937752954</v>
      </c>
      <c r="K167" s="27" t="str">
        <f t="shared" si="17"/>
        <v>DEJAR</v>
      </c>
      <c r="L167" s="27" t="str">
        <f t="shared" si="18"/>
        <v>DEJAR</v>
      </c>
      <c r="M167" s="27" t="str">
        <f t="shared" si="19"/>
        <v>DEJAR</v>
      </c>
    </row>
    <row r="168" spans="1:13" x14ac:dyDescent="0.25">
      <c r="A168" t="s">
        <v>52</v>
      </c>
      <c r="B168">
        <v>19</v>
      </c>
      <c r="C168" s="61" t="s">
        <v>95</v>
      </c>
      <c r="D168" s="66">
        <v>42</v>
      </c>
      <c r="E168" s="70">
        <v>16</v>
      </c>
      <c r="F168" s="118">
        <f t="shared" si="14"/>
        <v>1385.4456</v>
      </c>
      <c r="G168" s="50">
        <v>0.1</v>
      </c>
      <c r="H168" s="83" t="s">
        <v>118</v>
      </c>
      <c r="I168" s="84">
        <f t="shared" ref="I168:I170" si="22">0.15991*D168^2.32764</f>
        <v>959.87703555110068</v>
      </c>
      <c r="J168" s="27">
        <f t="shared" si="16"/>
        <v>4.7993851777555037</v>
      </c>
      <c r="K168" s="27" t="str">
        <f t="shared" si="17"/>
        <v>DEJAR</v>
      </c>
      <c r="L168" s="27" t="str">
        <f t="shared" si="18"/>
        <v>DEJAR</v>
      </c>
      <c r="M168" s="27" t="str">
        <f t="shared" si="19"/>
        <v>DEJAR</v>
      </c>
    </row>
    <row r="169" spans="1:13" x14ac:dyDescent="0.25">
      <c r="A169" t="s">
        <v>52</v>
      </c>
      <c r="B169" s="61">
        <v>20</v>
      </c>
      <c r="C169" s="61" t="s">
        <v>95</v>
      </c>
      <c r="D169" s="66">
        <v>40</v>
      </c>
      <c r="E169" s="70">
        <v>20</v>
      </c>
      <c r="F169" s="118">
        <f t="shared" si="14"/>
        <v>1256.6399999999999</v>
      </c>
      <c r="G169" s="50">
        <v>0.1</v>
      </c>
      <c r="H169" s="83" t="s">
        <v>118</v>
      </c>
      <c r="I169" s="84">
        <f t="shared" si="22"/>
        <v>856.82975840551558</v>
      </c>
      <c r="J169" s="27">
        <f t="shared" si="16"/>
        <v>4.2841487920275778</v>
      </c>
      <c r="K169" s="27" t="str">
        <f t="shared" si="17"/>
        <v>DEJAR</v>
      </c>
      <c r="L169" s="27" t="str">
        <f t="shared" si="18"/>
        <v>DEJAR</v>
      </c>
      <c r="M169" s="27" t="str">
        <f t="shared" si="19"/>
        <v>DEJAR</v>
      </c>
    </row>
    <row r="170" spans="1:13" x14ac:dyDescent="0.25">
      <c r="A170" t="s">
        <v>52</v>
      </c>
      <c r="B170" s="61">
        <v>21</v>
      </c>
      <c r="C170" s="61" t="s">
        <v>95</v>
      </c>
      <c r="D170" s="66">
        <v>39</v>
      </c>
      <c r="E170" s="70">
        <v>16</v>
      </c>
      <c r="F170" s="118">
        <f t="shared" si="14"/>
        <v>1194.5934</v>
      </c>
      <c r="G170" s="50">
        <v>0.1</v>
      </c>
      <c r="H170" s="83" t="s">
        <v>118</v>
      </c>
      <c r="I170" s="84">
        <f t="shared" si="22"/>
        <v>807.79515713809144</v>
      </c>
      <c r="J170" s="27">
        <f t="shared" si="16"/>
        <v>4.0389757856904573</v>
      </c>
      <c r="K170" s="27" t="str">
        <f t="shared" si="17"/>
        <v>DEJAR</v>
      </c>
      <c r="L170" s="27" t="str">
        <f t="shared" si="18"/>
        <v>DEJAR</v>
      </c>
      <c r="M170" s="27" t="str">
        <f t="shared" si="19"/>
        <v>DEJAR</v>
      </c>
    </row>
    <row r="171" spans="1:13" x14ac:dyDescent="0.25">
      <c r="A171" t="s">
        <v>52</v>
      </c>
      <c r="B171">
        <v>22</v>
      </c>
      <c r="C171" s="61" t="s">
        <v>93</v>
      </c>
      <c r="D171" s="66">
        <v>25</v>
      </c>
      <c r="E171" s="70">
        <v>15</v>
      </c>
      <c r="F171" s="118">
        <f t="shared" si="14"/>
        <v>490.875</v>
      </c>
      <c r="G171" s="50">
        <v>0.1</v>
      </c>
      <c r="H171" s="50" t="s">
        <v>119</v>
      </c>
      <c r="I171" s="84">
        <f t="shared" ref="I171:I176" si="23">0.13647*D171^2.38351</f>
        <v>293.11711779854511</v>
      </c>
      <c r="J171" s="27">
        <f t="shared" si="16"/>
        <v>1.4655855889927254</v>
      </c>
      <c r="K171" s="27" t="str">
        <f t="shared" si="17"/>
        <v>DEJAR</v>
      </c>
      <c r="L171" s="27" t="str">
        <f t="shared" si="18"/>
        <v>DEJAR</v>
      </c>
      <c r="M171" s="27" t="str">
        <f t="shared" si="19"/>
        <v>DEJAR</v>
      </c>
    </row>
    <row r="172" spans="1:13" x14ac:dyDescent="0.25">
      <c r="A172" t="s">
        <v>52</v>
      </c>
      <c r="B172" s="61">
        <v>23</v>
      </c>
      <c r="C172" s="61" t="s">
        <v>94</v>
      </c>
      <c r="D172" s="66">
        <v>16</v>
      </c>
      <c r="E172" s="70">
        <v>8</v>
      </c>
      <c r="F172" s="118">
        <f t="shared" si="14"/>
        <v>201.0624</v>
      </c>
      <c r="G172" s="50">
        <v>0.1</v>
      </c>
      <c r="H172" s="50" t="s">
        <v>119</v>
      </c>
      <c r="I172" s="84">
        <f t="shared" si="23"/>
        <v>101.17406776284028</v>
      </c>
      <c r="J172" s="27">
        <f t="shared" si="16"/>
        <v>0.5058703388142014</v>
      </c>
      <c r="K172" s="27" t="str">
        <f t="shared" si="17"/>
        <v>DEJAR</v>
      </c>
      <c r="L172" s="27" t="str">
        <f t="shared" si="18"/>
        <v>DEJAR</v>
      </c>
      <c r="M172" s="27" t="str">
        <f t="shared" si="19"/>
        <v>DEJAR</v>
      </c>
    </row>
    <row r="173" spans="1:13" x14ac:dyDescent="0.25">
      <c r="A173" t="s">
        <v>52</v>
      </c>
      <c r="B173" s="61">
        <v>24</v>
      </c>
      <c r="C173" s="61" t="s">
        <v>94</v>
      </c>
      <c r="D173" s="66">
        <v>21</v>
      </c>
      <c r="E173" s="70">
        <v>12</v>
      </c>
      <c r="F173" s="118">
        <f t="shared" si="14"/>
        <v>346.3614</v>
      </c>
      <c r="G173" s="50">
        <v>0.1</v>
      </c>
      <c r="H173" s="50" t="s">
        <v>119</v>
      </c>
      <c r="I173" s="84">
        <f t="shared" si="23"/>
        <v>193.44615534703902</v>
      </c>
      <c r="J173" s="27">
        <f t="shared" si="16"/>
        <v>0.96723077673519509</v>
      </c>
      <c r="K173" s="27" t="str">
        <f t="shared" si="17"/>
        <v>DEJAR</v>
      </c>
      <c r="L173" s="27" t="str">
        <f t="shared" si="18"/>
        <v>DEJAR</v>
      </c>
      <c r="M173" s="27" t="str">
        <f t="shared" si="19"/>
        <v>DEJAR</v>
      </c>
    </row>
    <row r="174" spans="1:13" x14ac:dyDescent="0.25">
      <c r="A174" t="s">
        <v>52</v>
      </c>
      <c r="B174">
        <v>25</v>
      </c>
      <c r="C174" s="61" t="s">
        <v>94</v>
      </c>
      <c r="D174" s="66">
        <v>24</v>
      </c>
      <c r="E174" s="70">
        <v>11</v>
      </c>
      <c r="F174" s="118">
        <f t="shared" si="14"/>
        <v>452.3904</v>
      </c>
      <c r="G174" s="50">
        <v>0.1</v>
      </c>
      <c r="H174" s="50" t="s">
        <v>119</v>
      </c>
      <c r="I174" s="84">
        <f t="shared" si="23"/>
        <v>265.94050449183845</v>
      </c>
      <c r="J174" s="27">
        <f t="shared" si="16"/>
        <v>1.3297025224591923</v>
      </c>
      <c r="K174" s="27" t="str">
        <f t="shared" si="17"/>
        <v>DEJAR</v>
      </c>
      <c r="L174" s="27" t="str">
        <f t="shared" si="18"/>
        <v>DEJAR</v>
      </c>
      <c r="M174" s="27" t="str">
        <f t="shared" si="19"/>
        <v>DEJAR</v>
      </c>
    </row>
    <row r="175" spans="1:13" x14ac:dyDescent="0.25">
      <c r="A175" t="s">
        <v>52</v>
      </c>
      <c r="B175" s="61">
        <v>26</v>
      </c>
      <c r="C175" s="61" t="s">
        <v>93</v>
      </c>
      <c r="D175" s="66">
        <v>24</v>
      </c>
      <c r="E175" s="70">
        <v>12</v>
      </c>
      <c r="F175" s="118">
        <f t="shared" si="14"/>
        <v>452.3904</v>
      </c>
      <c r="G175" s="50">
        <v>0.1</v>
      </c>
      <c r="H175" s="50" t="s">
        <v>119</v>
      </c>
      <c r="I175" s="84">
        <f t="shared" si="23"/>
        <v>265.94050449183845</v>
      </c>
      <c r="J175" s="27">
        <f t="shared" si="16"/>
        <v>1.3297025224591923</v>
      </c>
      <c r="K175" s="27" t="str">
        <f t="shared" si="17"/>
        <v>DEJAR</v>
      </c>
      <c r="L175" s="27" t="str">
        <f t="shared" si="18"/>
        <v>DEJAR</v>
      </c>
      <c r="M175" s="27" t="str">
        <f t="shared" si="19"/>
        <v>DEJAR</v>
      </c>
    </row>
    <row r="176" spans="1:13" x14ac:dyDescent="0.25">
      <c r="A176" t="s">
        <v>52</v>
      </c>
      <c r="B176" s="61">
        <v>27</v>
      </c>
      <c r="C176" s="61" t="s">
        <v>93</v>
      </c>
      <c r="D176" s="66">
        <v>30</v>
      </c>
      <c r="E176" s="70">
        <v>12</v>
      </c>
      <c r="F176" s="118">
        <f t="shared" si="14"/>
        <v>706.86</v>
      </c>
      <c r="G176" s="50">
        <v>0.1</v>
      </c>
      <c r="H176" s="50" t="s">
        <v>119</v>
      </c>
      <c r="I176" s="84">
        <f t="shared" si="23"/>
        <v>452.65828470787153</v>
      </c>
      <c r="J176" s="27">
        <f t="shared" si="16"/>
        <v>2.2632914235393575</v>
      </c>
      <c r="K176" s="27" t="str">
        <f t="shared" si="17"/>
        <v>DEJAR</v>
      </c>
      <c r="L176" s="27" t="str">
        <f t="shared" si="18"/>
        <v>DEJAR</v>
      </c>
      <c r="M176" s="27" t="str">
        <f t="shared" si="19"/>
        <v>DEJAR</v>
      </c>
    </row>
    <row r="177" spans="1:13" x14ac:dyDescent="0.25">
      <c r="A177" t="s">
        <v>52</v>
      </c>
      <c r="B177">
        <v>28</v>
      </c>
      <c r="C177" s="61" t="s">
        <v>95</v>
      </c>
      <c r="D177" s="66">
        <v>35</v>
      </c>
      <c r="E177" s="70">
        <v>22</v>
      </c>
      <c r="F177" s="118">
        <f t="shared" si="14"/>
        <v>962.11500000000001</v>
      </c>
      <c r="G177" s="50">
        <v>0.1</v>
      </c>
      <c r="H177" s="83" t="s">
        <v>118</v>
      </c>
      <c r="I177" s="84">
        <f t="shared" ref="I177:I180" si="24">0.15991*D177^2.32764</f>
        <v>627.92845814933332</v>
      </c>
      <c r="J177" s="27">
        <f t="shared" si="16"/>
        <v>3.1396422907466661</v>
      </c>
      <c r="K177" s="27" t="str">
        <f t="shared" si="17"/>
        <v>DEJAR</v>
      </c>
      <c r="L177" s="27" t="str">
        <f t="shared" si="18"/>
        <v>DEJAR</v>
      </c>
      <c r="M177" s="27" t="str">
        <f t="shared" si="19"/>
        <v>DEJAR</v>
      </c>
    </row>
    <row r="178" spans="1:13" x14ac:dyDescent="0.25">
      <c r="A178" t="s">
        <v>52</v>
      </c>
      <c r="B178" s="61">
        <v>29</v>
      </c>
      <c r="C178" s="61" t="s">
        <v>95</v>
      </c>
      <c r="D178" s="66">
        <v>29</v>
      </c>
      <c r="E178" s="70">
        <v>12</v>
      </c>
      <c r="F178" s="118">
        <f t="shared" si="14"/>
        <v>660.52139999999997</v>
      </c>
      <c r="G178" s="50">
        <v>0.1</v>
      </c>
      <c r="H178" s="83" t="s">
        <v>118</v>
      </c>
      <c r="I178" s="84">
        <f t="shared" si="24"/>
        <v>405.3327536426039</v>
      </c>
      <c r="J178" s="27">
        <f t="shared" si="16"/>
        <v>2.0266637682130195</v>
      </c>
      <c r="K178" s="27" t="str">
        <f t="shared" si="17"/>
        <v>DEJAR</v>
      </c>
      <c r="L178" s="27" t="str">
        <f t="shared" si="18"/>
        <v>DEJAR</v>
      </c>
      <c r="M178" s="27" t="str">
        <f t="shared" si="19"/>
        <v>DEJAR</v>
      </c>
    </row>
    <row r="179" spans="1:13" x14ac:dyDescent="0.25">
      <c r="A179" t="s">
        <v>52</v>
      </c>
      <c r="B179" s="61">
        <v>30</v>
      </c>
      <c r="C179" s="61" t="s">
        <v>95</v>
      </c>
      <c r="D179" s="66">
        <v>32</v>
      </c>
      <c r="E179" s="70">
        <v>15</v>
      </c>
      <c r="F179" s="118">
        <f t="shared" si="14"/>
        <v>804.24959999999999</v>
      </c>
      <c r="G179" s="50">
        <v>0.1</v>
      </c>
      <c r="H179" s="83" t="s">
        <v>118</v>
      </c>
      <c r="I179" s="84">
        <f t="shared" si="24"/>
        <v>509.70972386186907</v>
      </c>
      <c r="J179" s="27">
        <f t="shared" si="16"/>
        <v>2.5485486193093454</v>
      </c>
      <c r="K179" s="27" t="str">
        <f t="shared" si="17"/>
        <v>DEJAR</v>
      </c>
      <c r="L179" s="27" t="str">
        <f t="shared" si="18"/>
        <v>DEJAR</v>
      </c>
      <c r="M179" s="27" t="str">
        <f t="shared" si="19"/>
        <v>DEJAR</v>
      </c>
    </row>
    <row r="180" spans="1:13" x14ac:dyDescent="0.25">
      <c r="A180" t="s">
        <v>52</v>
      </c>
      <c r="B180">
        <v>31</v>
      </c>
      <c r="C180" s="61" t="s">
        <v>95</v>
      </c>
      <c r="D180" s="66">
        <v>36</v>
      </c>
      <c r="E180" s="70">
        <v>15</v>
      </c>
      <c r="F180" s="118">
        <f t="shared" si="14"/>
        <v>1017.8783999999999</v>
      </c>
      <c r="G180" s="50">
        <v>0.1</v>
      </c>
      <c r="H180" s="83" t="s">
        <v>118</v>
      </c>
      <c r="I180" s="84">
        <f t="shared" si="24"/>
        <v>670.48269942934951</v>
      </c>
      <c r="J180" s="27">
        <f t="shared" si="16"/>
        <v>3.3524134971467472</v>
      </c>
      <c r="K180" s="27" t="str">
        <f t="shared" si="17"/>
        <v>DEJAR</v>
      </c>
      <c r="L180" s="27" t="str">
        <f t="shared" si="18"/>
        <v>DEJAR</v>
      </c>
      <c r="M180" s="27" t="str">
        <f t="shared" si="19"/>
        <v>DEJAR</v>
      </c>
    </row>
    <row r="181" spans="1:13" x14ac:dyDescent="0.25">
      <c r="A181" t="s">
        <v>52</v>
      </c>
      <c r="B181" s="61">
        <v>32</v>
      </c>
      <c r="C181" s="61" t="s">
        <v>94</v>
      </c>
      <c r="D181" s="66">
        <v>24</v>
      </c>
      <c r="E181" s="70">
        <v>10</v>
      </c>
      <c r="F181" s="118">
        <f t="shared" si="14"/>
        <v>452.3904</v>
      </c>
      <c r="G181" s="50">
        <v>0.1</v>
      </c>
      <c r="H181" s="50" t="s">
        <v>119</v>
      </c>
      <c r="I181" s="84">
        <f t="shared" ref="I181:I193" si="25">0.13647*D181^2.38351</f>
        <v>265.94050449183845</v>
      </c>
      <c r="J181" s="27">
        <f t="shared" si="16"/>
        <v>1.3297025224591923</v>
      </c>
      <c r="K181" s="27" t="str">
        <f t="shared" si="17"/>
        <v>DEJAR</v>
      </c>
      <c r="L181" s="27" t="str">
        <f t="shared" si="18"/>
        <v>DEJAR</v>
      </c>
      <c r="M181" s="27" t="str">
        <f t="shared" si="19"/>
        <v>DEJAR</v>
      </c>
    </row>
    <row r="182" spans="1:13" x14ac:dyDescent="0.25">
      <c r="A182" t="s">
        <v>52</v>
      </c>
      <c r="B182" s="61">
        <v>33</v>
      </c>
      <c r="C182" s="61" t="s">
        <v>94</v>
      </c>
      <c r="D182" s="66">
        <v>29</v>
      </c>
      <c r="E182" s="70">
        <v>12</v>
      </c>
      <c r="F182" s="118">
        <f t="shared" si="14"/>
        <v>660.52139999999997</v>
      </c>
      <c r="G182" s="50">
        <v>0.1</v>
      </c>
      <c r="H182" s="50" t="s">
        <v>119</v>
      </c>
      <c r="I182" s="84">
        <f t="shared" si="25"/>
        <v>417.52015350701288</v>
      </c>
      <c r="J182" s="27">
        <f t="shared" si="16"/>
        <v>2.0876007675350641</v>
      </c>
      <c r="K182" s="27" t="str">
        <f t="shared" si="17"/>
        <v>DEJAR</v>
      </c>
      <c r="L182" s="27" t="str">
        <f t="shared" si="18"/>
        <v>DEJAR</v>
      </c>
      <c r="M182" s="27" t="str">
        <f t="shared" si="19"/>
        <v>DEJAR</v>
      </c>
    </row>
    <row r="183" spans="1:13" x14ac:dyDescent="0.25">
      <c r="A183" t="s">
        <v>52</v>
      </c>
      <c r="B183">
        <v>34</v>
      </c>
      <c r="C183" s="61" t="s">
        <v>94</v>
      </c>
      <c r="D183" s="66">
        <v>26</v>
      </c>
      <c r="E183" s="70">
        <v>12</v>
      </c>
      <c r="F183" s="118">
        <f t="shared" si="14"/>
        <v>530.93039999999996</v>
      </c>
      <c r="G183" s="50">
        <v>0.1</v>
      </c>
      <c r="H183" s="50" t="s">
        <v>119</v>
      </c>
      <c r="I183" s="84">
        <f t="shared" si="25"/>
        <v>321.84021980583157</v>
      </c>
      <c r="J183" s="27">
        <f t="shared" si="16"/>
        <v>1.6092010990291576</v>
      </c>
      <c r="K183" s="27" t="str">
        <f t="shared" si="17"/>
        <v>DEJAR</v>
      </c>
      <c r="L183" s="27" t="str">
        <f t="shared" si="18"/>
        <v>DEJAR</v>
      </c>
      <c r="M183" s="27" t="str">
        <f t="shared" si="19"/>
        <v>DEJAR</v>
      </c>
    </row>
    <row r="184" spans="1:13" x14ac:dyDescent="0.25">
      <c r="A184" t="s">
        <v>52</v>
      </c>
      <c r="B184" s="61">
        <v>35</v>
      </c>
      <c r="C184" s="61" t="s">
        <v>94</v>
      </c>
      <c r="D184" s="66">
        <v>32</v>
      </c>
      <c r="E184" s="70">
        <v>12</v>
      </c>
      <c r="F184" s="118">
        <f t="shared" si="14"/>
        <v>804.24959999999999</v>
      </c>
      <c r="G184" s="50">
        <v>0.1</v>
      </c>
      <c r="H184" s="50" t="s">
        <v>119</v>
      </c>
      <c r="I184" s="84">
        <f t="shared" si="25"/>
        <v>527.931063141393</v>
      </c>
      <c r="J184" s="27">
        <f t="shared" si="16"/>
        <v>2.6396553157069649</v>
      </c>
      <c r="K184" s="27" t="str">
        <f t="shared" si="17"/>
        <v>DEJAR</v>
      </c>
      <c r="L184" s="27" t="str">
        <f t="shared" si="18"/>
        <v>DEJAR</v>
      </c>
      <c r="M184" s="27" t="str">
        <f t="shared" si="19"/>
        <v>DEJAR</v>
      </c>
    </row>
    <row r="185" spans="1:13" x14ac:dyDescent="0.25">
      <c r="A185" t="s">
        <v>53</v>
      </c>
      <c r="B185" s="61">
        <v>1</v>
      </c>
      <c r="C185" s="61" t="s">
        <v>96</v>
      </c>
      <c r="D185" s="66">
        <v>12</v>
      </c>
      <c r="E185" s="70">
        <v>8</v>
      </c>
      <c r="F185" s="118">
        <f t="shared" si="14"/>
        <v>113.0976</v>
      </c>
      <c r="G185" s="50">
        <v>0.1</v>
      </c>
      <c r="H185" s="50" t="s">
        <v>119</v>
      </c>
      <c r="I185" s="84">
        <f t="shared" si="25"/>
        <v>50.965522775338236</v>
      </c>
      <c r="J185" s="27">
        <f t="shared" si="16"/>
        <v>0.25482761387669117</v>
      </c>
      <c r="K185" s="27" t="str">
        <f t="shared" si="17"/>
        <v>DEJAR</v>
      </c>
      <c r="L185" s="27" t="str">
        <f t="shared" si="18"/>
        <v>DEJAR</v>
      </c>
      <c r="M185" s="27" t="str">
        <f t="shared" si="19"/>
        <v>DEJAR</v>
      </c>
    </row>
    <row r="186" spans="1:13" x14ac:dyDescent="0.25">
      <c r="A186" t="s">
        <v>53</v>
      </c>
      <c r="B186" s="61">
        <v>2</v>
      </c>
      <c r="C186" s="61" t="s">
        <v>96</v>
      </c>
      <c r="D186" s="66">
        <v>24</v>
      </c>
      <c r="E186" s="70">
        <v>10</v>
      </c>
      <c r="F186" s="118">
        <f t="shared" si="14"/>
        <v>452.3904</v>
      </c>
      <c r="G186" s="50">
        <v>0.1</v>
      </c>
      <c r="H186" s="50" t="s">
        <v>119</v>
      </c>
      <c r="I186" s="84">
        <f t="shared" si="25"/>
        <v>265.94050449183845</v>
      </c>
      <c r="J186" s="27">
        <f t="shared" si="16"/>
        <v>1.3297025224591923</v>
      </c>
      <c r="K186" s="27" t="str">
        <f t="shared" si="17"/>
        <v>DEJAR</v>
      </c>
      <c r="L186" s="27" t="str">
        <f t="shared" si="18"/>
        <v>DEJAR</v>
      </c>
      <c r="M186" s="27" t="str">
        <f t="shared" si="19"/>
        <v>DEJAR</v>
      </c>
    </row>
    <row r="187" spans="1:13" x14ac:dyDescent="0.25">
      <c r="A187" t="s">
        <v>53</v>
      </c>
      <c r="B187">
        <v>3</v>
      </c>
      <c r="C187" s="61" t="s">
        <v>93</v>
      </c>
      <c r="D187" s="66">
        <v>40</v>
      </c>
      <c r="E187" s="70">
        <v>15</v>
      </c>
      <c r="F187" s="118">
        <f t="shared" si="14"/>
        <v>1256.6399999999999</v>
      </c>
      <c r="G187" s="50">
        <v>0.1</v>
      </c>
      <c r="H187" s="50" t="s">
        <v>119</v>
      </c>
      <c r="I187" s="84">
        <f t="shared" si="25"/>
        <v>898.59335245759792</v>
      </c>
      <c r="J187" s="27">
        <f t="shared" si="16"/>
        <v>4.4929667622879892</v>
      </c>
      <c r="K187" s="27" t="str">
        <f t="shared" si="17"/>
        <v>DEJAR</v>
      </c>
      <c r="L187" s="27" t="str">
        <f t="shared" si="18"/>
        <v>DEJAR</v>
      </c>
      <c r="M187" s="27" t="str">
        <f t="shared" si="19"/>
        <v>DEJAR</v>
      </c>
    </row>
    <row r="188" spans="1:13" x14ac:dyDescent="0.25">
      <c r="A188" t="s">
        <v>53</v>
      </c>
      <c r="B188" s="61">
        <v>4</v>
      </c>
      <c r="C188" s="61" t="s">
        <v>93</v>
      </c>
      <c r="D188" s="66">
        <v>31</v>
      </c>
      <c r="E188" s="70">
        <v>15</v>
      </c>
      <c r="F188" s="118">
        <f t="shared" si="14"/>
        <v>754.76940000000002</v>
      </c>
      <c r="G188" s="50">
        <v>0.1</v>
      </c>
      <c r="H188" s="50" t="s">
        <v>119</v>
      </c>
      <c r="I188" s="84">
        <f t="shared" si="25"/>
        <v>489.45492453923617</v>
      </c>
      <c r="J188" s="27">
        <f t="shared" si="16"/>
        <v>2.4472746226961806</v>
      </c>
      <c r="K188" s="27" t="str">
        <f t="shared" si="17"/>
        <v>DEJAR</v>
      </c>
      <c r="L188" s="27" t="str">
        <f t="shared" si="18"/>
        <v>DEJAR</v>
      </c>
      <c r="M188" s="27" t="str">
        <f t="shared" si="19"/>
        <v>DEJAR</v>
      </c>
    </row>
    <row r="189" spans="1:13" x14ac:dyDescent="0.25">
      <c r="A189" t="s">
        <v>53</v>
      </c>
      <c r="B189" s="61">
        <v>5</v>
      </c>
      <c r="C189" s="61" t="s">
        <v>92</v>
      </c>
      <c r="D189" s="66">
        <v>18</v>
      </c>
      <c r="E189" s="70">
        <v>5</v>
      </c>
      <c r="F189" s="118">
        <f t="shared" si="14"/>
        <v>254.46959999999999</v>
      </c>
      <c r="G189" s="50">
        <v>0.1</v>
      </c>
      <c r="H189" s="50" t="s">
        <v>119</v>
      </c>
      <c r="I189" s="84">
        <f t="shared" si="25"/>
        <v>133.96512701589552</v>
      </c>
      <c r="J189" s="27">
        <f t="shared" si="16"/>
        <v>0.66982563507947757</v>
      </c>
      <c r="K189" s="27" t="str">
        <f t="shared" si="17"/>
        <v>DEJAR</v>
      </c>
      <c r="L189" s="27" t="str">
        <f t="shared" si="18"/>
        <v>DEJAR</v>
      </c>
      <c r="M189" s="27" t="str">
        <f t="shared" si="19"/>
        <v>DEJAR</v>
      </c>
    </row>
    <row r="190" spans="1:13" x14ac:dyDescent="0.25">
      <c r="A190" t="s">
        <v>53</v>
      </c>
      <c r="B190">
        <v>6</v>
      </c>
      <c r="C190" s="61" t="s">
        <v>93</v>
      </c>
      <c r="D190" s="66">
        <v>45</v>
      </c>
      <c r="E190" s="70">
        <v>10</v>
      </c>
      <c r="F190" s="118">
        <f t="shared" si="14"/>
        <v>1590.4349999999999</v>
      </c>
      <c r="G190" s="50">
        <v>0.1</v>
      </c>
      <c r="H190" s="50" t="s">
        <v>119</v>
      </c>
      <c r="I190" s="84">
        <f t="shared" si="25"/>
        <v>1189.832288643388</v>
      </c>
      <c r="J190" s="27">
        <f t="shared" si="16"/>
        <v>5.9491614432169397</v>
      </c>
      <c r="K190" s="27" t="str">
        <f t="shared" si="17"/>
        <v>DEJAR</v>
      </c>
      <c r="L190" s="27" t="str">
        <f t="shared" si="18"/>
        <v>DEJAR</v>
      </c>
      <c r="M190" s="27" t="str">
        <f t="shared" si="19"/>
        <v>DEJAR</v>
      </c>
    </row>
    <row r="191" spans="1:13" x14ac:dyDescent="0.25">
      <c r="A191" t="s">
        <v>53</v>
      </c>
      <c r="B191" s="61">
        <v>7</v>
      </c>
      <c r="C191" s="61" t="s">
        <v>96</v>
      </c>
      <c r="D191" s="66">
        <v>20</v>
      </c>
      <c r="E191" s="70">
        <v>15</v>
      </c>
      <c r="F191" s="118">
        <f t="shared" si="14"/>
        <v>314.15999999999997</v>
      </c>
      <c r="G191" s="50">
        <v>0.1</v>
      </c>
      <c r="H191" s="50" t="s">
        <v>119</v>
      </c>
      <c r="I191" s="84">
        <f t="shared" si="25"/>
        <v>172.20874292148596</v>
      </c>
      <c r="J191" s="27">
        <f t="shared" si="16"/>
        <v>0.86104371460742979</v>
      </c>
      <c r="K191" s="27" t="str">
        <f t="shared" si="17"/>
        <v>DEJAR</v>
      </c>
      <c r="L191" s="27" t="str">
        <f t="shared" si="18"/>
        <v>DEJAR</v>
      </c>
      <c r="M191" s="27" t="str">
        <f t="shared" si="19"/>
        <v>DEJAR</v>
      </c>
    </row>
    <row r="192" spans="1:13" x14ac:dyDescent="0.25">
      <c r="A192" t="s">
        <v>53</v>
      </c>
      <c r="B192" s="61">
        <v>8</v>
      </c>
      <c r="C192" s="61" t="s">
        <v>93</v>
      </c>
      <c r="D192" s="66">
        <v>45</v>
      </c>
      <c r="E192" s="70">
        <v>28</v>
      </c>
      <c r="F192" s="118">
        <f t="shared" si="14"/>
        <v>1590.4349999999999</v>
      </c>
      <c r="G192" s="50">
        <v>0.1</v>
      </c>
      <c r="H192" s="50" t="s">
        <v>119</v>
      </c>
      <c r="I192" s="84">
        <f t="shared" si="25"/>
        <v>1189.832288643388</v>
      </c>
      <c r="J192" s="27">
        <f t="shared" si="16"/>
        <v>5.9491614432169397</v>
      </c>
      <c r="K192" s="27" t="str">
        <f t="shared" si="17"/>
        <v>DEJAR</v>
      </c>
      <c r="L192" s="27" t="str">
        <f t="shared" si="18"/>
        <v>DEJAR</v>
      </c>
      <c r="M192" s="27" t="str">
        <f t="shared" si="19"/>
        <v>DEJAR</v>
      </c>
    </row>
    <row r="193" spans="1:13" x14ac:dyDescent="0.25">
      <c r="A193" t="s">
        <v>53</v>
      </c>
      <c r="B193">
        <v>9</v>
      </c>
      <c r="C193" s="61" t="s">
        <v>93</v>
      </c>
      <c r="D193" s="66">
        <v>40</v>
      </c>
      <c r="E193" s="70">
        <v>16</v>
      </c>
      <c r="F193" s="118">
        <f t="shared" si="14"/>
        <v>1256.6399999999999</v>
      </c>
      <c r="G193" s="50">
        <v>0.1</v>
      </c>
      <c r="H193" s="50" t="s">
        <v>119</v>
      </c>
      <c r="I193" s="84">
        <f t="shared" si="25"/>
        <v>898.59335245759792</v>
      </c>
      <c r="J193" s="27">
        <f t="shared" si="16"/>
        <v>4.4929667622879892</v>
      </c>
      <c r="K193" s="27" t="str">
        <f t="shared" si="17"/>
        <v>DEJAR</v>
      </c>
      <c r="L193" s="27" t="str">
        <f t="shared" si="18"/>
        <v>DEJAR</v>
      </c>
      <c r="M193" s="27" t="str">
        <f t="shared" si="19"/>
        <v>DEJAR</v>
      </c>
    </row>
    <row r="194" spans="1:13" x14ac:dyDescent="0.25">
      <c r="A194" t="s">
        <v>53</v>
      </c>
      <c r="B194" s="61">
        <v>10</v>
      </c>
      <c r="C194" s="61" t="s">
        <v>95</v>
      </c>
      <c r="D194" s="66">
        <v>34</v>
      </c>
      <c r="E194" s="70">
        <v>15</v>
      </c>
      <c r="F194" s="118">
        <f t="shared" si="14"/>
        <v>907.92240000000004</v>
      </c>
      <c r="G194" s="50">
        <v>0.1</v>
      </c>
      <c r="H194" s="83" t="s">
        <v>118</v>
      </c>
      <c r="I194" s="84">
        <f>0.15991*D194^2.32764</f>
        <v>586.95824798631986</v>
      </c>
      <c r="J194" s="27">
        <f t="shared" si="16"/>
        <v>2.9347912399315992</v>
      </c>
      <c r="K194" s="27" t="str">
        <f t="shared" si="17"/>
        <v>DEJAR</v>
      </c>
      <c r="L194" s="27" t="str">
        <f t="shared" si="18"/>
        <v>DEJAR</v>
      </c>
      <c r="M194" s="27" t="str">
        <f t="shared" si="19"/>
        <v>DEJAR</v>
      </c>
    </row>
    <row r="195" spans="1:13" x14ac:dyDescent="0.25">
      <c r="A195" t="s">
        <v>53</v>
      </c>
      <c r="B195" s="61">
        <v>11</v>
      </c>
      <c r="C195" s="61" t="s">
        <v>97</v>
      </c>
      <c r="D195" s="66">
        <v>71</v>
      </c>
      <c r="E195" s="70">
        <v>15</v>
      </c>
      <c r="F195" s="118">
        <f t="shared" ref="F195:F258" si="26">(3.1416/4)*D195^2</f>
        <v>3959.2013999999999</v>
      </c>
      <c r="G195" s="50">
        <v>0.1</v>
      </c>
      <c r="H195" s="50" t="s">
        <v>119</v>
      </c>
      <c r="I195" s="84">
        <f t="shared" ref="I195:I258" si="27">0.13647*D195^2.38351</f>
        <v>3528.0113879365035</v>
      </c>
      <c r="J195" s="27">
        <f t="shared" ref="J195:J258" si="28">((I195/1000)*0.5)/G195</f>
        <v>17.640056939682516</v>
      </c>
      <c r="K195" s="27" t="str">
        <f t="shared" ref="K195:K258" si="29">+IF(D195&gt;=10,"DEJAR","DEPURAR")</f>
        <v>DEJAR</v>
      </c>
      <c r="L195" s="27" t="str">
        <f t="shared" ref="L195:L258" si="30">+IF(E195&gt;=5,"DEJAR","DEPURAR")</f>
        <v>DEJAR</v>
      </c>
      <c r="M195" s="27" t="str">
        <f t="shared" ref="M195:M258" si="31">+IF(AND(K195="DEJAR",L195="DEJAR"),"DEJAR","DEPURAR")</f>
        <v>DEJAR</v>
      </c>
    </row>
    <row r="196" spans="1:13" x14ac:dyDescent="0.25">
      <c r="A196" t="s">
        <v>53</v>
      </c>
      <c r="B196">
        <v>12</v>
      </c>
      <c r="C196" s="63" t="s">
        <v>97</v>
      </c>
      <c r="D196" s="66">
        <v>18</v>
      </c>
      <c r="E196" s="70">
        <v>15</v>
      </c>
      <c r="F196" s="118">
        <f t="shared" si="26"/>
        <v>254.46959999999999</v>
      </c>
      <c r="G196" s="50">
        <v>0.1</v>
      </c>
      <c r="H196" s="50" t="s">
        <v>119</v>
      </c>
      <c r="I196" s="84">
        <f t="shared" si="27"/>
        <v>133.96512701589552</v>
      </c>
      <c r="J196" s="27">
        <f t="shared" si="28"/>
        <v>0.66982563507947757</v>
      </c>
      <c r="K196" s="27" t="str">
        <f t="shared" si="29"/>
        <v>DEJAR</v>
      </c>
      <c r="L196" s="27" t="str">
        <f t="shared" si="30"/>
        <v>DEJAR</v>
      </c>
      <c r="M196" s="27" t="str">
        <f t="shared" si="31"/>
        <v>DEJAR</v>
      </c>
    </row>
    <row r="197" spans="1:13" x14ac:dyDescent="0.25">
      <c r="A197" t="s">
        <v>53</v>
      </c>
      <c r="B197" s="61">
        <v>13</v>
      </c>
      <c r="C197" s="63" t="s">
        <v>93</v>
      </c>
      <c r="D197" s="66">
        <v>13</v>
      </c>
      <c r="E197" s="70">
        <v>5</v>
      </c>
      <c r="F197" s="118">
        <f t="shared" si="26"/>
        <v>132.73259999999999</v>
      </c>
      <c r="G197" s="50">
        <v>0.1</v>
      </c>
      <c r="H197" s="50" t="s">
        <v>119</v>
      </c>
      <c r="I197" s="84">
        <f t="shared" si="27"/>
        <v>61.678288096341362</v>
      </c>
      <c r="J197" s="27">
        <f t="shared" si="28"/>
        <v>0.3083914404817068</v>
      </c>
      <c r="K197" s="27" t="str">
        <f t="shared" si="29"/>
        <v>DEJAR</v>
      </c>
      <c r="L197" s="27" t="str">
        <f t="shared" si="30"/>
        <v>DEJAR</v>
      </c>
      <c r="M197" s="27" t="str">
        <f t="shared" si="31"/>
        <v>DEJAR</v>
      </c>
    </row>
    <row r="198" spans="1:13" x14ac:dyDescent="0.25">
      <c r="A198" t="s">
        <v>53</v>
      </c>
      <c r="B198" s="61">
        <v>14</v>
      </c>
      <c r="C198" s="63" t="s">
        <v>97</v>
      </c>
      <c r="D198" s="66">
        <v>61</v>
      </c>
      <c r="E198" s="70">
        <v>15</v>
      </c>
      <c r="F198" s="118">
        <f t="shared" si="26"/>
        <v>2922.4733999999999</v>
      </c>
      <c r="G198" s="50">
        <v>0.1</v>
      </c>
      <c r="H198" s="50" t="s">
        <v>119</v>
      </c>
      <c r="I198" s="84">
        <f t="shared" si="27"/>
        <v>2456.9069373406519</v>
      </c>
      <c r="J198" s="27">
        <f t="shared" si="28"/>
        <v>12.284534686703259</v>
      </c>
      <c r="K198" s="27" t="str">
        <f t="shared" si="29"/>
        <v>DEJAR</v>
      </c>
      <c r="L198" s="27" t="str">
        <f t="shared" si="30"/>
        <v>DEJAR</v>
      </c>
      <c r="M198" s="27" t="str">
        <f t="shared" si="31"/>
        <v>DEJAR</v>
      </c>
    </row>
    <row r="199" spans="1:13" x14ac:dyDescent="0.25">
      <c r="A199" t="s">
        <v>53</v>
      </c>
      <c r="B199">
        <v>15</v>
      </c>
      <c r="C199" s="63" t="s">
        <v>93</v>
      </c>
      <c r="D199" s="66">
        <v>13</v>
      </c>
      <c r="E199" s="70">
        <v>10</v>
      </c>
      <c r="F199" s="118">
        <f t="shared" si="26"/>
        <v>132.73259999999999</v>
      </c>
      <c r="G199" s="50">
        <v>0.1</v>
      </c>
      <c r="H199" s="50" t="s">
        <v>119</v>
      </c>
      <c r="I199" s="84">
        <f t="shared" si="27"/>
        <v>61.678288096341362</v>
      </c>
      <c r="J199" s="27">
        <f t="shared" si="28"/>
        <v>0.3083914404817068</v>
      </c>
      <c r="K199" s="27" t="str">
        <f t="shared" si="29"/>
        <v>DEJAR</v>
      </c>
      <c r="L199" s="27" t="str">
        <f t="shared" si="30"/>
        <v>DEJAR</v>
      </c>
      <c r="M199" s="27" t="str">
        <f t="shared" si="31"/>
        <v>DEJAR</v>
      </c>
    </row>
    <row r="200" spans="1:13" x14ac:dyDescent="0.25">
      <c r="A200" t="s">
        <v>53</v>
      </c>
      <c r="B200" s="61">
        <v>16</v>
      </c>
      <c r="C200" s="63" t="s">
        <v>96</v>
      </c>
      <c r="D200" s="66">
        <v>22</v>
      </c>
      <c r="E200" s="70">
        <v>9</v>
      </c>
      <c r="F200" s="118">
        <f t="shared" si="26"/>
        <v>380.1336</v>
      </c>
      <c r="G200" s="50">
        <v>0.1</v>
      </c>
      <c r="H200" s="50" t="s">
        <v>119</v>
      </c>
      <c r="I200" s="84">
        <f t="shared" si="27"/>
        <v>216.13001097424697</v>
      </c>
      <c r="J200" s="27">
        <f t="shared" si="28"/>
        <v>1.0806500548712348</v>
      </c>
      <c r="K200" s="27" t="str">
        <f t="shared" si="29"/>
        <v>DEJAR</v>
      </c>
      <c r="L200" s="27" t="str">
        <f t="shared" si="30"/>
        <v>DEJAR</v>
      </c>
      <c r="M200" s="27" t="str">
        <f t="shared" si="31"/>
        <v>DEJAR</v>
      </c>
    </row>
    <row r="201" spans="1:13" x14ac:dyDescent="0.25">
      <c r="A201" t="s">
        <v>53</v>
      </c>
      <c r="B201" s="61">
        <v>17</v>
      </c>
      <c r="C201" s="63" t="s">
        <v>93</v>
      </c>
      <c r="D201" s="66">
        <v>37</v>
      </c>
      <c r="E201" s="70">
        <v>15</v>
      </c>
      <c r="F201" s="118">
        <f t="shared" si="26"/>
        <v>1075.2126000000001</v>
      </c>
      <c r="G201" s="50">
        <v>0.1</v>
      </c>
      <c r="H201" s="50" t="s">
        <v>119</v>
      </c>
      <c r="I201" s="84">
        <f t="shared" si="27"/>
        <v>746.21106208469121</v>
      </c>
      <c r="J201" s="27">
        <f t="shared" si="28"/>
        <v>3.7310553104234558</v>
      </c>
      <c r="K201" s="27" t="str">
        <f t="shared" si="29"/>
        <v>DEJAR</v>
      </c>
      <c r="L201" s="27" t="str">
        <f t="shared" si="30"/>
        <v>DEJAR</v>
      </c>
      <c r="M201" s="27" t="str">
        <f t="shared" si="31"/>
        <v>DEJAR</v>
      </c>
    </row>
    <row r="202" spans="1:13" x14ac:dyDescent="0.25">
      <c r="A202" t="s">
        <v>53</v>
      </c>
      <c r="B202">
        <v>18</v>
      </c>
      <c r="C202" s="63" t="s">
        <v>93</v>
      </c>
      <c r="D202" s="66">
        <v>44</v>
      </c>
      <c r="E202" s="70">
        <v>15</v>
      </c>
      <c r="F202" s="118">
        <f t="shared" si="26"/>
        <v>1520.5344</v>
      </c>
      <c r="G202" s="50">
        <v>0.1</v>
      </c>
      <c r="H202" s="50" t="s">
        <v>119</v>
      </c>
      <c r="I202" s="84">
        <f t="shared" si="27"/>
        <v>1127.7766031692836</v>
      </c>
      <c r="J202" s="27">
        <f t="shared" si="28"/>
        <v>5.6388830158464174</v>
      </c>
      <c r="K202" s="27" t="str">
        <f t="shared" si="29"/>
        <v>DEJAR</v>
      </c>
      <c r="L202" s="27" t="str">
        <f t="shared" si="30"/>
        <v>DEJAR</v>
      </c>
      <c r="M202" s="27" t="str">
        <f t="shared" si="31"/>
        <v>DEJAR</v>
      </c>
    </row>
    <row r="203" spans="1:13" x14ac:dyDescent="0.25">
      <c r="A203" t="s">
        <v>53</v>
      </c>
      <c r="B203" s="61">
        <v>19</v>
      </c>
      <c r="C203" s="63" t="s">
        <v>93</v>
      </c>
      <c r="D203" s="66">
        <v>40</v>
      </c>
      <c r="E203" s="70">
        <v>20</v>
      </c>
      <c r="F203" s="118">
        <f t="shared" si="26"/>
        <v>1256.6399999999999</v>
      </c>
      <c r="G203" s="50">
        <v>0.1</v>
      </c>
      <c r="H203" s="50" t="s">
        <v>119</v>
      </c>
      <c r="I203" s="84">
        <f t="shared" si="27"/>
        <v>898.59335245759792</v>
      </c>
      <c r="J203" s="27">
        <f t="shared" si="28"/>
        <v>4.4929667622879892</v>
      </c>
      <c r="K203" s="27" t="str">
        <f t="shared" si="29"/>
        <v>DEJAR</v>
      </c>
      <c r="L203" s="27" t="str">
        <f t="shared" si="30"/>
        <v>DEJAR</v>
      </c>
      <c r="M203" s="27" t="str">
        <f t="shared" si="31"/>
        <v>DEJAR</v>
      </c>
    </row>
    <row r="204" spans="1:13" x14ac:dyDescent="0.25">
      <c r="A204" t="s">
        <v>53</v>
      </c>
      <c r="B204" s="61">
        <v>20</v>
      </c>
      <c r="C204" s="63" t="s">
        <v>93</v>
      </c>
      <c r="D204" s="66">
        <v>53</v>
      </c>
      <c r="E204" s="70">
        <v>18</v>
      </c>
      <c r="F204" s="118">
        <f t="shared" si="26"/>
        <v>2206.1886</v>
      </c>
      <c r="G204" s="50">
        <v>0.1</v>
      </c>
      <c r="H204" s="50" t="s">
        <v>119</v>
      </c>
      <c r="I204" s="84">
        <f t="shared" si="27"/>
        <v>1757.381173209543</v>
      </c>
      <c r="J204" s="27">
        <f t="shared" si="28"/>
        <v>8.7869058660477144</v>
      </c>
      <c r="K204" s="27" t="str">
        <f t="shared" si="29"/>
        <v>DEJAR</v>
      </c>
      <c r="L204" s="27" t="str">
        <f t="shared" si="30"/>
        <v>DEJAR</v>
      </c>
      <c r="M204" s="27" t="str">
        <f t="shared" si="31"/>
        <v>DEJAR</v>
      </c>
    </row>
    <row r="205" spans="1:13" x14ac:dyDescent="0.25">
      <c r="A205" t="s">
        <v>53</v>
      </c>
      <c r="B205">
        <v>21</v>
      </c>
      <c r="C205" s="63" t="s">
        <v>93</v>
      </c>
      <c r="D205" s="66">
        <v>28</v>
      </c>
      <c r="E205" s="70">
        <v>10</v>
      </c>
      <c r="F205" s="118">
        <f t="shared" si="26"/>
        <v>615.75360000000001</v>
      </c>
      <c r="G205" s="50">
        <v>0.1</v>
      </c>
      <c r="H205" s="50" t="s">
        <v>119</v>
      </c>
      <c r="I205" s="84">
        <f t="shared" si="27"/>
        <v>384.0191047547313</v>
      </c>
      <c r="J205" s="27">
        <f t="shared" si="28"/>
        <v>1.9200955237736563</v>
      </c>
      <c r="K205" s="27" t="str">
        <f t="shared" si="29"/>
        <v>DEJAR</v>
      </c>
      <c r="L205" s="27" t="str">
        <f t="shared" si="30"/>
        <v>DEJAR</v>
      </c>
      <c r="M205" s="27" t="str">
        <f t="shared" si="31"/>
        <v>DEJAR</v>
      </c>
    </row>
    <row r="206" spans="1:13" x14ac:dyDescent="0.25">
      <c r="A206" t="s">
        <v>53</v>
      </c>
      <c r="B206" s="61">
        <v>22</v>
      </c>
      <c r="C206" s="63" t="s">
        <v>97</v>
      </c>
      <c r="D206" s="66">
        <v>37</v>
      </c>
      <c r="E206" s="70">
        <v>10</v>
      </c>
      <c r="F206" s="118">
        <f t="shared" si="26"/>
        <v>1075.2126000000001</v>
      </c>
      <c r="G206" s="50">
        <v>0.1</v>
      </c>
      <c r="H206" s="50" t="s">
        <v>119</v>
      </c>
      <c r="I206" s="84">
        <f t="shared" si="27"/>
        <v>746.21106208469121</v>
      </c>
      <c r="J206" s="27">
        <f t="shared" si="28"/>
        <v>3.7310553104234558</v>
      </c>
      <c r="K206" s="27" t="str">
        <f t="shared" si="29"/>
        <v>DEJAR</v>
      </c>
      <c r="L206" s="27" t="str">
        <f t="shared" si="30"/>
        <v>DEJAR</v>
      </c>
      <c r="M206" s="27" t="str">
        <f t="shared" si="31"/>
        <v>DEJAR</v>
      </c>
    </row>
    <row r="207" spans="1:13" x14ac:dyDescent="0.25">
      <c r="A207" t="s">
        <v>53</v>
      </c>
      <c r="B207" s="61">
        <v>23</v>
      </c>
      <c r="C207" s="63" t="s">
        <v>93</v>
      </c>
      <c r="D207" s="66">
        <v>23</v>
      </c>
      <c r="E207" s="70">
        <v>5</v>
      </c>
      <c r="F207" s="118">
        <f t="shared" si="26"/>
        <v>415.47660000000002</v>
      </c>
      <c r="G207" s="50">
        <v>0.1</v>
      </c>
      <c r="H207" s="50" t="s">
        <v>119</v>
      </c>
      <c r="I207" s="84">
        <f t="shared" si="27"/>
        <v>240.28635306200815</v>
      </c>
      <c r="J207" s="27">
        <f t="shared" si="28"/>
        <v>1.2014317653100408</v>
      </c>
      <c r="K207" s="27" t="str">
        <f t="shared" si="29"/>
        <v>DEJAR</v>
      </c>
      <c r="L207" s="27" t="str">
        <f t="shared" si="30"/>
        <v>DEJAR</v>
      </c>
      <c r="M207" s="27" t="str">
        <f t="shared" si="31"/>
        <v>DEJAR</v>
      </c>
    </row>
    <row r="208" spans="1:13" x14ac:dyDescent="0.25">
      <c r="A208" t="s">
        <v>53</v>
      </c>
      <c r="B208">
        <v>24</v>
      </c>
      <c r="C208" s="63" t="s">
        <v>91</v>
      </c>
      <c r="D208" s="66">
        <v>33</v>
      </c>
      <c r="E208" s="70">
        <v>15</v>
      </c>
      <c r="F208" s="118">
        <f t="shared" si="26"/>
        <v>855.30060000000003</v>
      </c>
      <c r="G208" s="50">
        <v>0.1</v>
      </c>
      <c r="H208" s="50" t="s">
        <v>119</v>
      </c>
      <c r="I208" s="84">
        <f t="shared" si="27"/>
        <v>568.10727714388111</v>
      </c>
      <c r="J208" s="27">
        <f t="shared" si="28"/>
        <v>2.8405363857194055</v>
      </c>
      <c r="K208" s="27" t="str">
        <f t="shared" si="29"/>
        <v>DEJAR</v>
      </c>
      <c r="L208" s="27" t="str">
        <f t="shared" si="30"/>
        <v>DEJAR</v>
      </c>
      <c r="M208" s="27" t="str">
        <f t="shared" si="31"/>
        <v>DEJAR</v>
      </c>
    </row>
    <row r="209" spans="1:13" x14ac:dyDescent="0.25">
      <c r="A209" t="s">
        <v>53</v>
      </c>
      <c r="B209" s="61">
        <v>25</v>
      </c>
      <c r="C209" s="63" t="s">
        <v>91</v>
      </c>
      <c r="D209" s="66">
        <v>54</v>
      </c>
      <c r="E209" s="70">
        <v>15</v>
      </c>
      <c r="F209" s="118">
        <f t="shared" si="26"/>
        <v>2290.2264</v>
      </c>
      <c r="G209" s="50">
        <v>0.1</v>
      </c>
      <c r="H209" s="50" t="s">
        <v>119</v>
      </c>
      <c r="I209" s="84">
        <f t="shared" si="27"/>
        <v>1837.4479351885566</v>
      </c>
      <c r="J209" s="27">
        <f t="shared" si="28"/>
        <v>9.1872396759427826</v>
      </c>
      <c r="K209" s="27" t="str">
        <f t="shared" si="29"/>
        <v>DEJAR</v>
      </c>
      <c r="L209" s="27" t="str">
        <f t="shared" si="30"/>
        <v>DEJAR</v>
      </c>
      <c r="M209" s="27" t="str">
        <f t="shared" si="31"/>
        <v>DEJAR</v>
      </c>
    </row>
    <row r="210" spans="1:13" x14ac:dyDescent="0.25">
      <c r="A210" t="s">
        <v>53</v>
      </c>
      <c r="B210" s="61">
        <v>26</v>
      </c>
      <c r="C210" s="63" t="s">
        <v>91</v>
      </c>
      <c r="D210" s="66">
        <v>21</v>
      </c>
      <c r="E210" s="70">
        <v>15</v>
      </c>
      <c r="F210" s="118">
        <f t="shared" si="26"/>
        <v>346.3614</v>
      </c>
      <c r="G210" s="50">
        <v>0.1</v>
      </c>
      <c r="H210" s="50" t="s">
        <v>119</v>
      </c>
      <c r="I210" s="84">
        <f t="shared" si="27"/>
        <v>193.44615534703902</v>
      </c>
      <c r="J210" s="27">
        <f t="shared" si="28"/>
        <v>0.96723077673519509</v>
      </c>
      <c r="K210" s="27" t="str">
        <f t="shared" si="29"/>
        <v>DEJAR</v>
      </c>
      <c r="L210" s="27" t="str">
        <f t="shared" si="30"/>
        <v>DEJAR</v>
      </c>
      <c r="M210" s="27" t="str">
        <f t="shared" si="31"/>
        <v>DEJAR</v>
      </c>
    </row>
    <row r="211" spans="1:13" x14ac:dyDescent="0.25">
      <c r="A211" t="s">
        <v>53</v>
      </c>
      <c r="B211">
        <v>27</v>
      </c>
      <c r="C211" s="63" t="s">
        <v>96</v>
      </c>
      <c r="D211" s="66">
        <v>19</v>
      </c>
      <c r="E211" s="70">
        <v>10</v>
      </c>
      <c r="F211" s="118">
        <f t="shared" si="26"/>
        <v>283.52940000000001</v>
      </c>
      <c r="G211" s="50">
        <v>0.1</v>
      </c>
      <c r="H211" s="50" t="s">
        <v>119</v>
      </c>
      <c r="I211" s="84">
        <f t="shared" si="27"/>
        <v>152.39095368994771</v>
      </c>
      <c r="J211" s="27">
        <f t="shared" si="28"/>
        <v>0.76195476844973853</v>
      </c>
      <c r="K211" s="27" t="str">
        <f t="shared" si="29"/>
        <v>DEJAR</v>
      </c>
      <c r="L211" s="27" t="str">
        <f t="shared" si="30"/>
        <v>DEJAR</v>
      </c>
      <c r="M211" s="27" t="str">
        <f t="shared" si="31"/>
        <v>DEJAR</v>
      </c>
    </row>
    <row r="212" spans="1:13" x14ac:dyDescent="0.25">
      <c r="A212" t="s">
        <v>53</v>
      </c>
      <c r="B212" s="61">
        <v>28</v>
      </c>
      <c r="C212" s="63" t="s">
        <v>97</v>
      </c>
      <c r="D212" s="66">
        <v>37</v>
      </c>
      <c r="E212" s="70">
        <v>15</v>
      </c>
      <c r="F212" s="118">
        <f t="shared" si="26"/>
        <v>1075.2126000000001</v>
      </c>
      <c r="G212" s="50">
        <v>0.1</v>
      </c>
      <c r="H212" s="50" t="s">
        <v>119</v>
      </c>
      <c r="I212" s="84">
        <f t="shared" si="27"/>
        <v>746.21106208469121</v>
      </c>
      <c r="J212" s="27">
        <f t="shared" si="28"/>
        <v>3.7310553104234558</v>
      </c>
      <c r="K212" s="27" t="str">
        <f t="shared" si="29"/>
        <v>DEJAR</v>
      </c>
      <c r="L212" s="27" t="str">
        <f t="shared" si="30"/>
        <v>DEJAR</v>
      </c>
      <c r="M212" s="27" t="str">
        <f t="shared" si="31"/>
        <v>DEJAR</v>
      </c>
    </row>
    <row r="213" spans="1:13" x14ac:dyDescent="0.25">
      <c r="A213" t="s">
        <v>53</v>
      </c>
      <c r="B213" s="61">
        <v>29</v>
      </c>
      <c r="C213" s="63" t="s">
        <v>98</v>
      </c>
      <c r="D213" s="66">
        <v>26</v>
      </c>
      <c r="E213" s="70">
        <v>12</v>
      </c>
      <c r="F213" s="118">
        <f t="shared" si="26"/>
        <v>530.93039999999996</v>
      </c>
      <c r="G213" s="50">
        <v>0.1</v>
      </c>
      <c r="H213" s="50" t="s">
        <v>119</v>
      </c>
      <c r="I213" s="84">
        <f t="shared" si="27"/>
        <v>321.84021980583157</v>
      </c>
      <c r="J213" s="27">
        <f t="shared" si="28"/>
        <v>1.6092010990291576</v>
      </c>
      <c r="K213" s="27" t="str">
        <f t="shared" si="29"/>
        <v>DEJAR</v>
      </c>
      <c r="L213" s="27" t="str">
        <f t="shared" si="30"/>
        <v>DEJAR</v>
      </c>
      <c r="M213" s="27" t="str">
        <f t="shared" si="31"/>
        <v>DEJAR</v>
      </c>
    </row>
    <row r="214" spans="1:13" x14ac:dyDescent="0.25">
      <c r="A214" t="s">
        <v>53</v>
      </c>
      <c r="B214">
        <v>30</v>
      </c>
      <c r="C214" s="63" t="s">
        <v>93</v>
      </c>
      <c r="D214" s="66">
        <v>14</v>
      </c>
      <c r="E214" s="70">
        <v>10</v>
      </c>
      <c r="F214" s="118">
        <f t="shared" si="26"/>
        <v>153.9384</v>
      </c>
      <c r="G214" s="50">
        <v>0.1</v>
      </c>
      <c r="H214" s="50" t="s">
        <v>119</v>
      </c>
      <c r="I214" s="84">
        <f t="shared" si="27"/>
        <v>73.59440964790268</v>
      </c>
      <c r="J214" s="27">
        <f t="shared" si="28"/>
        <v>0.36797204823951335</v>
      </c>
      <c r="K214" s="27" t="str">
        <f t="shared" si="29"/>
        <v>DEJAR</v>
      </c>
      <c r="L214" s="27" t="str">
        <f t="shared" si="30"/>
        <v>DEJAR</v>
      </c>
      <c r="M214" s="27" t="str">
        <f t="shared" si="31"/>
        <v>DEJAR</v>
      </c>
    </row>
    <row r="215" spans="1:13" x14ac:dyDescent="0.25">
      <c r="A215" t="s">
        <v>53</v>
      </c>
      <c r="B215" s="61">
        <v>31</v>
      </c>
      <c r="C215" s="63" t="s">
        <v>93</v>
      </c>
      <c r="D215" s="66">
        <v>17</v>
      </c>
      <c r="E215" s="70">
        <v>10</v>
      </c>
      <c r="F215" s="118">
        <f t="shared" si="26"/>
        <v>226.98060000000001</v>
      </c>
      <c r="G215" s="50">
        <v>0.1</v>
      </c>
      <c r="H215" s="50" t="s">
        <v>119</v>
      </c>
      <c r="I215" s="84">
        <f t="shared" si="27"/>
        <v>116.90268878718483</v>
      </c>
      <c r="J215" s="27">
        <f t="shared" si="28"/>
        <v>0.58451344393592408</v>
      </c>
      <c r="K215" s="27" t="str">
        <f t="shared" si="29"/>
        <v>DEJAR</v>
      </c>
      <c r="L215" s="27" t="str">
        <f t="shared" si="30"/>
        <v>DEJAR</v>
      </c>
      <c r="M215" s="27" t="str">
        <f t="shared" si="31"/>
        <v>DEJAR</v>
      </c>
    </row>
    <row r="216" spans="1:13" x14ac:dyDescent="0.25">
      <c r="A216" t="s">
        <v>54</v>
      </c>
      <c r="B216" s="61">
        <v>1</v>
      </c>
      <c r="C216" s="63" t="s">
        <v>93</v>
      </c>
      <c r="D216" s="66">
        <v>40</v>
      </c>
      <c r="E216" s="70">
        <v>16</v>
      </c>
      <c r="F216" s="118">
        <f t="shared" si="26"/>
        <v>1256.6399999999999</v>
      </c>
      <c r="G216" s="50">
        <v>0.1</v>
      </c>
      <c r="H216" s="50" t="s">
        <v>119</v>
      </c>
      <c r="I216" s="84">
        <f t="shared" si="27"/>
        <v>898.59335245759792</v>
      </c>
      <c r="J216" s="27">
        <f t="shared" si="28"/>
        <v>4.4929667622879892</v>
      </c>
      <c r="K216" s="27" t="str">
        <f t="shared" si="29"/>
        <v>DEJAR</v>
      </c>
      <c r="L216" s="27" t="str">
        <f t="shared" si="30"/>
        <v>DEJAR</v>
      </c>
      <c r="M216" s="27" t="str">
        <f t="shared" si="31"/>
        <v>DEJAR</v>
      </c>
    </row>
    <row r="217" spans="1:13" x14ac:dyDescent="0.25">
      <c r="A217" t="s">
        <v>54</v>
      </c>
      <c r="B217" s="61">
        <v>2</v>
      </c>
      <c r="C217" s="63" t="s">
        <v>93</v>
      </c>
      <c r="D217" s="66">
        <v>36</v>
      </c>
      <c r="E217" s="70">
        <v>15</v>
      </c>
      <c r="F217" s="118">
        <f t="shared" si="26"/>
        <v>1017.8783999999999</v>
      </c>
      <c r="G217" s="50">
        <v>0.1</v>
      </c>
      <c r="H217" s="50" t="s">
        <v>119</v>
      </c>
      <c r="I217" s="84">
        <f t="shared" si="27"/>
        <v>699.03635875505904</v>
      </c>
      <c r="J217" s="27">
        <f t="shared" si="28"/>
        <v>3.4951817937752954</v>
      </c>
      <c r="K217" s="27" t="str">
        <f t="shared" si="29"/>
        <v>DEJAR</v>
      </c>
      <c r="L217" s="27" t="str">
        <f t="shared" si="30"/>
        <v>DEJAR</v>
      </c>
      <c r="M217" s="27" t="str">
        <f t="shared" si="31"/>
        <v>DEJAR</v>
      </c>
    </row>
    <row r="218" spans="1:13" x14ac:dyDescent="0.25">
      <c r="A218" t="s">
        <v>54</v>
      </c>
      <c r="B218" s="61">
        <v>3</v>
      </c>
      <c r="C218" s="63" t="s">
        <v>93</v>
      </c>
      <c r="D218" s="66">
        <v>35</v>
      </c>
      <c r="E218" s="70">
        <v>15</v>
      </c>
      <c r="F218" s="118">
        <f t="shared" si="26"/>
        <v>962.11500000000001</v>
      </c>
      <c r="G218" s="50">
        <v>0.1</v>
      </c>
      <c r="H218" s="50" t="s">
        <v>119</v>
      </c>
      <c r="I218" s="84">
        <f t="shared" si="27"/>
        <v>653.64029291244719</v>
      </c>
      <c r="J218" s="27">
        <f t="shared" si="28"/>
        <v>3.2682014645622357</v>
      </c>
      <c r="K218" s="27" t="str">
        <f t="shared" si="29"/>
        <v>DEJAR</v>
      </c>
      <c r="L218" s="27" t="str">
        <f t="shared" si="30"/>
        <v>DEJAR</v>
      </c>
      <c r="M218" s="27" t="str">
        <f t="shared" si="31"/>
        <v>DEJAR</v>
      </c>
    </row>
    <row r="219" spans="1:13" x14ac:dyDescent="0.25">
      <c r="A219" t="s">
        <v>54</v>
      </c>
      <c r="B219" s="61">
        <v>4</v>
      </c>
      <c r="C219" s="63" t="s">
        <v>93</v>
      </c>
      <c r="D219" s="66">
        <v>26</v>
      </c>
      <c r="E219" s="70">
        <v>12</v>
      </c>
      <c r="F219" s="118">
        <f t="shared" si="26"/>
        <v>530.93039999999996</v>
      </c>
      <c r="G219" s="50">
        <v>0.1</v>
      </c>
      <c r="H219" s="50" t="s">
        <v>119</v>
      </c>
      <c r="I219" s="84">
        <f t="shared" si="27"/>
        <v>321.84021980583157</v>
      </c>
      <c r="J219" s="27">
        <f t="shared" si="28"/>
        <v>1.6092010990291576</v>
      </c>
      <c r="K219" s="27" t="str">
        <f t="shared" si="29"/>
        <v>DEJAR</v>
      </c>
      <c r="L219" s="27" t="str">
        <f t="shared" si="30"/>
        <v>DEJAR</v>
      </c>
      <c r="M219" s="27" t="str">
        <f t="shared" si="31"/>
        <v>DEJAR</v>
      </c>
    </row>
    <row r="220" spans="1:13" x14ac:dyDescent="0.25">
      <c r="A220" t="s">
        <v>54</v>
      </c>
      <c r="B220" s="61">
        <v>5</v>
      </c>
      <c r="C220" s="63" t="s">
        <v>93</v>
      </c>
      <c r="D220" s="66">
        <v>35</v>
      </c>
      <c r="E220" s="70">
        <v>15</v>
      </c>
      <c r="F220" s="118">
        <f t="shared" si="26"/>
        <v>962.11500000000001</v>
      </c>
      <c r="G220" s="50">
        <v>0.1</v>
      </c>
      <c r="H220" s="50" t="s">
        <v>119</v>
      </c>
      <c r="I220" s="84">
        <f t="shared" si="27"/>
        <v>653.64029291244719</v>
      </c>
      <c r="J220" s="27">
        <f t="shared" si="28"/>
        <v>3.2682014645622357</v>
      </c>
      <c r="K220" s="27" t="str">
        <f t="shared" si="29"/>
        <v>DEJAR</v>
      </c>
      <c r="L220" s="27" t="str">
        <f t="shared" si="30"/>
        <v>DEJAR</v>
      </c>
      <c r="M220" s="27" t="str">
        <f t="shared" si="31"/>
        <v>DEJAR</v>
      </c>
    </row>
    <row r="221" spans="1:13" x14ac:dyDescent="0.25">
      <c r="A221" t="s">
        <v>54</v>
      </c>
      <c r="B221" s="61">
        <v>6</v>
      </c>
      <c r="C221" s="63" t="s">
        <v>93</v>
      </c>
      <c r="D221" s="66">
        <v>19</v>
      </c>
      <c r="E221" s="70">
        <v>12</v>
      </c>
      <c r="F221" s="118">
        <f t="shared" si="26"/>
        <v>283.52940000000001</v>
      </c>
      <c r="G221" s="50">
        <v>0.1</v>
      </c>
      <c r="H221" s="50" t="s">
        <v>119</v>
      </c>
      <c r="I221" s="84">
        <f t="shared" si="27"/>
        <v>152.39095368994771</v>
      </c>
      <c r="J221" s="27">
        <f t="shared" si="28"/>
        <v>0.76195476844973853</v>
      </c>
      <c r="K221" s="27" t="str">
        <f t="shared" si="29"/>
        <v>DEJAR</v>
      </c>
      <c r="L221" s="27" t="str">
        <f t="shared" si="30"/>
        <v>DEJAR</v>
      </c>
      <c r="M221" s="27" t="str">
        <f t="shared" si="31"/>
        <v>DEJAR</v>
      </c>
    </row>
    <row r="222" spans="1:13" x14ac:dyDescent="0.25">
      <c r="A222" t="s">
        <v>54</v>
      </c>
      <c r="B222" s="61">
        <v>7</v>
      </c>
      <c r="C222" s="63" t="s">
        <v>93</v>
      </c>
      <c r="D222" s="66">
        <v>23</v>
      </c>
      <c r="E222" s="70">
        <v>10</v>
      </c>
      <c r="F222" s="118">
        <f t="shared" si="26"/>
        <v>415.47660000000002</v>
      </c>
      <c r="G222" s="50">
        <v>0.1</v>
      </c>
      <c r="H222" s="50" t="s">
        <v>119</v>
      </c>
      <c r="I222" s="84">
        <f t="shared" si="27"/>
        <v>240.28635306200815</v>
      </c>
      <c r="J222" s="27">
        <f t="shared" si="28"/>
        <v>1.2014317653100408</v>
      </c>
      <c r="K222" s="27" t="str">
        <f t="shared" si="29"/>
        <v>DEJAR</v>
      </c>
      <c r="L222" s="27" t="str">
        <f t="shared" si="30"/>
        <v>DEJAR</v>
      </c>
      <c r="M222" s="27" t="str">
        <f t="shared" si="31"/>
        <v>DEJAR</v>
      </c>
    </row>
    <row r="223" spans="1:13" x14ac:dyDescent="0.25">
      <c r="A223" t="s">
        <v>54</v>
      </c>
      <c r="B223" s="61">
        <v>8</v>
      </c>
      <c r="C223" s="63" t="s">
        <v>91</v>
      </c>
      <c r="D223" s="66">
        <v>32</v>
      </c>
      <c r="E223" s="70">
        <v>12</v>
      </c>
      <c r="F223" s="118">
        <f t="shared" si="26"/>
        <v>804.24959999999999</v>
      </c>
      <c r="G223" s="50">
        <v>0.1</v>
      </c>
      <c r="H223" s="50" t="s">
        <v>119</v>
      </c>
      <c r="I223" s="84">
        <f t="shared" si="27"/>
        <v>527.931063141393</v>
      </c>
      <c r="J223" s="27">
        <f t="shared" si="28"/>
        <v>2.6396553157069649</v>
      </c>
      <c r="K223" s="27" t="str">
        <f t="shared" si="29"/>
        <v>DEJAR</v>
      </c>
      <c r="L223" s="27" t="str">
        <f t="shared" si="30"/>
        <v>DEJAR</v>
      </c>
      <c r="M223" s="27" t="str">
        <f t="shared" si="31"/>
        <v>DEJAR</v>
      </c>
    </row>
    <row r="224" spans="1:13" x14ac:dyDescent="0.25">
      <c r="A224" t="s">
        <v>54</v>
      </c>
      <c r="B224" s="61">
        <v>9</v>
      </c>
      <c r="C224" s="63" t="s">
        <v>93</v>
      </c>
      <c r="D224" s="66">
        <v>35</v>
      </c>
      <c r="E224" s="70">
        <v>12</v>
      </c>
      <c r="F224" s="118">
        <f t="shared" si="26"/>
        <v>962.11500000000001</v>
      </c>
      <c r="G224" s="50">
        <v>0.1</v>
      </c>
      <c r="H224" s="50" t="s">
        <v>119</v>
      </c>
      <c r="I224" s="84">
        <f t="shared" si="27"/>
        <v>653.64029291244719</v>
      </c>
      <c r="J224" s="27">
        <f t="shared" si="28"/>
        <v>3.2682014645622357</v>
      </c>
      <c r="K224" s="27" t="str">
        <f t="shared" si="29"/>
        <v>DEJAR</v>
      </c>
      <c r="L224" s="27" t="str">
        <f t="shared" si="30"/>
        <v>DEJAR</v>
      </c>
      <c r="M224" s="27" t="str">
        <f t="shared" si="31"/>
        <v>DEJAR</v>
      </c>
    </row>
    <row r="225" spans="1:13" x14ac:dyDescent="0.25">
      <c r="A225" t="s">
        <v>54</v>
      </c>
      <c r="B225" s="61">
        <v>10</v>
      </c>
      <c r="C225" s="63" t="s">
        <v>93</v>
      </c>
      <c r="D225" s="66">
        <v>45</v>
      </c>
      <c r="E225" s="70">
        <v>15</v>
      </c>
      <c r="F225" s="118">
        <f t="shared" si="26"/>
        <v>1590.4349999999999</v>
      </c>
      <c r="G225" s="50">
        <v>0.1</v>
      </c>
      <c r="H225" s="50" t="s">
        <v>119</v>
      </c>
      <c r="I225" s="84">
        <f t="shared" si="27"/>
        <v>1189.832288643388</v>
      </c>
      <c r="J225" s="27">
        <f t="shared" si="28"/>
        <v>5.9491614432169397</v>
      </c>
      <c r="K225" s="27" t="str">
        <f t="shared" si="29"/>
        <v>DEJAR</v>
      </c>
      <c r="L225" s="27" t="str">
        <f t="shared" si="30"/>
        <v>DEJAR</v>
      </c>
      <c r="M225" s="27" t="str">
        <f t="shared" si="31"/>
        <v>DEJAR</v>
      </c>
    </row>
    <row r="226" spans="1:13" x14ac:dyDescent="0.25">
      <c r="A226" t="s">
        <v>54</v>
      </c>
      <c r="B226" s="61">
        <v>11</v>
      </c>
      <c r="C226" s="63" t="s">
        <v>96</v>
      </c>
      <c r="D226" s="66">
        <v>22</v>
      </c>
      <c r="E226" s="70">
        <v>10</v>
      </c>
      <c r="F226" s="118">
        <f t="shared" si="26"/>
        <v>380.1336</v>
      </c>
      <c r="G226" s="50">
        <v>0.1</v>
      </c>
      <c r="H226" s="50" t="s">
        <v>119</v>
      </c>
      <c r="I226" s="84">
        <f t="shared" si="27"/>
        <v>216.13001097424697</v>
      </c>
      <c r="J226" s="27">
        <f t="shared" si="28"/>
        <v>1.0806500548712348</v>
      </c>
      <c r="K226" s="27" t="str">
        <f t="shared" si="29"/>
        <v>DEJAR</v>
      </c>
      <c r="L226" s="27" t="str">
        <f t="shared" si="30"/>
        <v>DEJAR</v>
      </c>
      <c r="M226" s="27" t="str">
        <f t="shared" si="31"/>
        <v>DEJAR</v>
      </c>
    </row>
    <row r="227" spans="1:13" x14ac:dyDescent="0.25">
      <c r="A227" t="s">
        <v>54</v>
      </c>
      <c r="B227" s="61">
        <v>12</v>
      </c>
      <c r="C227" s="63" t="s">
        <v>93</v>
      </c>
      <c r="D227" s="66">
        <v>72</v>
      </c>
      <c r="E227" s="70">
        <v>18</v>
      </c>
      <c r="F227" s="118">
        <f t="shared" si="26"/>
        <v>4071.5135999999998</v>
      </c>
      <c r="G227" s="50">
        <v>0.1</v>
      </c>
      <c r="H227" s="50" t="s">
        <v>119</v>
      </c>
      <c r="I227" s="84">
        <f t="shared" si="27"/>
        <v>3647.6047292781691</v>
      </c>
      <c r="J227" s="27">
        <f t="shared" si="28"/>
        <v>18.238023646390847</v>
      </c>
      <c r="K227" s="27" t="str">
        <f t="shared" si="29"/>
        <v>DEJAR</v>
      </c>
      <c r="L227" s="27" t="str">
        <f t="shared" si="30"/>
        <v>DEJAR</v>
      </c>
      <c r="M227" s="27" t="str">
        <f t="shared" si="31"/>
        <v>DEJAR</v>
      </c>
    </row>
    <row r="228" spans="1:13" x14ac:dyDescent="0.25">
      <c r="A228" t="s">
        <v>54</v>
      </c>
      <c r="B228" s="61">
        <v>13</v>
      </c>
      <c r="C228" s="63" t="s">
        <v>93</v>
      </c>
      <c r="D228" s="66">
        <v>54</v>
      </c>
      <c r="E228" s="70">
        <v>18</v>
      </c>
      <c r="F228" s="118">
        <f t="shared" si="26"/>
        <v>2290.2264</v>
      </c>
      <c r="G228" s="50">
        <v>0.1</v>
      </c>
      <c r="H228" s="50" t="s">
        <v>119</v>
      </c>
      <c r="I228" s="84">
        <f t="shared" si="27"/>
        <v>1837.4479351885566</v>
      </c>
      <c r="J228" s="27">
        <f t="shared" si="28"/>
        <v>9.1872396759427826</v>
      </c>
      <c r="K228" s="27" t="str">
        <f t="shared" si="29"/>
        <v>DEJAR</v>
      </c>
      <c r="L228" s="27" t="str">
        <f t="shared" si="30"/>
        <v>DEJAR</v>
      </c>
      <c r="M228" s="27" t="str">
        <f t="shared" si="31"/>
        <v>DEJAR</v>
      </c>
    </row>
    <row r="229" spans="1:13" x14ac:dyDescent="0.25">
      <c r="A229" t="s">
        <v>54</v>
      </c>
      <c r="B229" s="61">
        <v>14</v>
      </c>
      <c r="C229" s="63" t="s">
        <v>93</v>
      </c>
      <c r="D229" s="66">
        <v>46</v>
      </c>
      <c r="E229" s="70">
        <v>12</v>
      </c>
      <c r="F229" s="118">
        <f t="shared" si="26"/>
        <v>1661.9064000000001</v>
      </c>
      <c r="G229" s="50">
        <v>0.1</v>
      </c>
      <c r="H229" s="50" t="s">
        <v>119</v>
      </c>
      <c r="I229" s="84">
        <f t="shared" si="27"/>
        <v>1253.8255368732539</v>
      </c>
      <c r="J229" s="27">
        <f t="shared" si="28"/>
        <v>6.2691276843662687</v>
      </c>
      <c r="K229" s="27" t="str">
        <f t="shared" si="29"/>
        <v>DEJAR</v>
      </c>
      <c r="L229" s="27" t="str">
        <f t="shared" si="30"/>
        <v>DEJAR</v>
      </c>
      <c r="M229" s="27" t="str">
        <f t="shared" si="31"/>
        <v>DEJAR</v>
      </c>
    </row>
    <row r="230" spans="1:13" x14ac:dyDescent="0.25">
      <c r="A230" t="s">
        <v>54</v>
      </c>
      <c r="B230" s="61">
        <v>15</v>
      </c>
      <c r="C230" s="63" t="s">
        <v>91</v>
      </c>
      <c r="D230" s="66">
        <v>28</v>
      </c>
      <c r="E230" s="70">
        <v>12</v>
      </c>
      <c r="F230" s="118">
        <f t="shared" si="26"/>
        <v>615.75360000000001</v>
      </c>
      <c r="G230" s="50">
        <v>0.1</v>
      </c>
      <c r="H230" s="50" t="s">
        <v>119</v>
      </c>
      <c r="I230" s="84">
        <f t="shared" si="27"/>
        <v>384.0191047547313</v>
      </c>
      <c r="J230" s="27">
        <f t="shared" si="28"/>
        <v>1.9200955237736563</v>
      </c>
      <c r="K230" s="27" t="str">
        <f t="shared" si="29"/>
        <v>DEJAR</v>
      </c>
      <c r="L230" s="27" t="str">
        <f t="shared" si="30"/>
        <v>DEJAR</v>
      </c>
      <c r="M230" s="27" t="str">
        <f t="shared" si="31"/>
        <v>DEJAR</v>
      </c>
    </row>
    <row r="231" spans="1:13" x14ac:dyDescent="0.25">
      <c r="A231" t="s">
        <v>54</v>
      </c>
      <c r="B231" s="61">
        <v>16</v>
      </c>
      <c r="C231" s="63" t="s">
        <v>93</v>
      </c>
      <c r="D231" s="66">
        <v>36</v>
      </c>
      <c r="E231" s="70">
        <v>12</v>
      </c>
      <c r="F231" s="118">
        <f t="shared" si="26"/>
        <v>1017.8783999999999</v>
      </c>
      <c r="G231" s="50">
        <v>0.1</v>
      </c>
      <c r="H231" s="50" t="s">
        <v>119</v>
      </c>
      <c r="I231" s="84">
        <f t="shared" si="27"/>
        <v>699.03635875505904</v>
      </c>
      <c r="J231" s="27">
        <f t="shared" si="28"/>
        <v>3.4951817937752954</v>
      </c>
      <c r="K231" s="27" t="str">
        <f t="shared" si="29"/>
        <v>DEJAR</v>
      </c>
      <c r="L231" s="27" t="str">
        <f t="shared" si="30"/>
        <v>DEJAR</v>
      </c>
      <c r="M231" s="27" t="str">
        <f t="shared" si="31"/>
        <v>DEJAR</v>
      </c>
    </row>
    <row r="232" spans="1:13" x14ac:dyDescent="0.25">
      <c r="A232" t="s">
        <v>54</v>
      </c>
      <c r="B232" s="61">
        <v>17</v>
      </c>
      <c r="C232" s="63" t="s">
        <v>96</v>
      </c>
      <c r="D232" s="66">
        <v>16</v>
      </c>
      <c r="E232" s="70">
        <v>10</v>
      </c>
      <c r="F232" s="118">
        <f t="shared" si="26"/>
        <v>201.0624</v>
      </c>
      <c r="G232" s="50">
        <v>0.1</v>
      </c>
      <c r="H232" s="50" t="s">
        <v>119</v>
      </c>
      <c r="I232" s="84">
        <f t="shared" si="27"/>
        <v>101.17406776284028</v>
      </c>
      <c r="J232" s="27">
        <f t="shared" si="28"/>
        <v>0.5058703388142014</v>
      </c>
      <c r="K232" s="27" t="str">
        <f t="shared" si="29"/>
        <v>DEJAR</v>
      </c>
      <c r="L232" s="27" t="str">
        <f t="shared" si="30"/>
        <v>DEJAR</v>
      </c>
      <c r="M232" s="27" t="str">
        <f t="shared" si="31"/>
        <v>DEJAR</v>
      </c>
    </row>
    <row r="233" spans="1:13" x14ac:dyDescent="0.25">
      <c r="A233" t="s">
        <v>54</v>
      </c>
      <c r="B233" s="61">
        <v>18</v>
      </c>
      <c r="C233" s="63" t="s">
        <v>96</v>
      </c>
      <c r="D233" s="66">
        <v>21</v>
      </c>
      <c r="E233" s="70">
        <v>12</v>
      </c>
      <c r="F233" s="118">
        <f t="shared" si="26"/>
        <v>346.3614</v>
      </c>
      <c r="G233" s="50">
        <v>0.1</v>
      </c>
      <c r="H233" s="50" t="s">
        <v>119</v>
      </c>
      <c r="I233" s="84">
        <f t="shared" si="27"/>
        <v>193.44615534703902</v>
      </c>
      <c r="J233" s="27">
        <f t="shared" si="28"/>
        <v>0.96723077673519509</v>
      </c>
      <c r="K233" s="27" t="str">
        <f t="shared" si="29"/>
        <v>DEJAR</v>
      </c>
      <c r="L233" s="27" t="str">
        <f t="shared" si="30"/>
        <v>DEJAR</v>
      </c>
      <c r="M233" s="27" t="str">
        <f t="shared" si="31"/>
        <v>DEJAR</v>
      </c>
    </row>
    <row r="234" spans="1:13" x14ac:dyDescent="0.25">
      <c r="A234" t="s">
        <v>54</v>
      </c>
      <c r="B234" s="61">
        <v>19</v>
      </c>
      <c r="C234" s="63" t="s">
        <v>93</v>
      </c>
      <c r="D234" s="66">
        <v>36</v>
      </c>
      <c r="E234" s="70">
        <v>15</v>
      </c>
      <c r="F234" s="118">
        <f t="shared" si="26"/>
        <v>1017.8783999999999</v>
      </c>
      <c r="G234" s="50">
        <v>0.1</v>
      </c>
      <c r="H234" s="50" t="s">
        <v>119</v>
      </c>
      <c r="I234" s="84">
        <f t="shared" si="27"/>
        <v>699.03635875505904</v>
      </c>
      <c r="J234" s="27">
        <f t="shared" si="28"/>
        <v>3.4951817937752954</v>
      </c>
      <c r="K234" s="27" t="str">
        <f t="shared" si="29"/>
        <v>DEJAR</v>
      </c>
      <c r="L234" s="27" t="str">
        <f t="shared" si="30"/>
        <v>DEJAR</v>
      </c>
      <c r="M234" s="27" t="str">
        <f t="shared" si="31"/>
        <v>DEJAR</v>
      </c>
    </row>
    <row r="235" spans="1:13" x14ac:dyDescent="0.25">
      <c r="A235" t="s">
        <v>54</v>
      </c>
      <c r="B235" s="61">
        <v>20</v>
      </c>
      <c r="C235" s="63" t="s">
        <v>93</v>
      </c>
      <c r="D235" s="66">
        <v>30</v>
      </c>
      <c r="E235" s="70">
        <v>10</v>
      </c>
      <c r="F235" s="118">
        <f t="shared" si="26"/>
        <v>706.86</v>
      </c>
      <c r="G235" s="50">
        <v>0.1</v>
      </c>
      <c r="H235" s="50" t="s">
        <v>119</v>
      </c>
      <c r="I235" s="84">
        <f t="shared" si="27"/>
        <v>452.65828470787153</v>
      </c>
      <c r="J235" s="27">
        <f t="shared" si="28"/>
        <v>2.2632914235393575</v>
      </c>
      <c r="K235" s="27" t="str">
        <f t="shared" si="29"/>
        <v>DEJAR</v>
      </c>
      <c r="L235" s="27" t="str">
        <f t="shared" si="30"/>
        <v>DEJAR</v>
      </c>
      <c r="M235" s="27" t="str">
        <f t="shared" si="31"/>
        <v>DEJAR</v>
      </c>
    </row>
    <row r="236" spans="1:13" x14ac:dyDescent="0.25">
      <c r="A236" t="s">
        <v>54</v>
      </c>
      <c r="B236" s="61">
        <v>21</v>
      </c>
      <c r="C236" s="63" t="s">
        <v>93</v>
      </c>
      <c r="D236" s="66">
        <v>42</v>
      </c>
      <c r="E236" s="70">
        <v>10</v>
      </c>
      <c r="F236" s="118">
        <f t="shared" si="26"/>
        <v>1385.4456</v>
      </c>
      <c r="G236" s="50">
        <v>0.1</v>
      </c>
      <c r="H236" s="50" t="s">
        <v>119</v>
      </c>
      <c r="I236" s="84">
        <f t="shared" si="27"/>
        <v>1009.4111733489757</v>
      </c>
      <c r="J236" s="27">
        <f t="shared" si="28"/>
        <v>5.0470558667448779</v>
      </c>
      <c r="K236" s="27" t="str">
        <f t="shared" si="29"/>
        <v>DEJAR</v>
      </c>
      <c r="L236" s="27" t="str">
        <f t="shared" si="30"/>
        <v>DEJAR</v>
      </c>
      <c r="M236" s="27" t="str">
        <f t="shared" si="31"/>
        <v>DEJAR</v>
      </c>
    </row>
    <row r="237" spans="1:13" x14ac:dyDescent="0.25">
      <c r="A237" t="s">
        <v>54</v>
      </c>
      <c r="B237" s="61">
        <v>22</v>
      </c>
      <c r="C237" s="63" t="s">
        <v>93</v>
      </c>
      <c r="D237" s="66">
        <v>46</v>
      </c>
      <c r="E237" s="70">
        <v>15</v>
      </c>
      <c r="F237" s="118">
        <f t="shared" si="26"/>
        <v>1661.9064000000001</v>
      </c>
      <c r="G237" s="50">
        <v>0.1</v>
      </c>
      <c r="H237" s="50" t="s">
        <v>119</v>
      </c>
      <c r="I237" s="84">
        <f t="shared" si="27"/>
        <v>1253.8255368732539</v>
      </c>
      <c r="J237" s="27">
        <f t="shared" si="28"/>
        <v>6.2691276843662687</v>
      </c>
      <c r="K237" s="27" t="str">
        <f t="shared" si="29"/>
        <v>DEJAR</v>
      </c>
      <c r="L237" s="27" t="str">
        <f t="shared" si="30"/>
        <v>DEJAR</v>
      </c>
      <c r="M237" s="27" t="str">
        <f t="shared" si="31"/>
        <v>DEJAR</v>
      </c>
    </row>
    <row r="238" spans="1:13" x14ac:dyDescent="0.25">
      <c r="A238" t="s">
        <v>54</v>
      </c>
      <c r="B238" s="61">
        <v>23</v>
      </c>
      <c r="C238" s="63" t="s">
        <v>93</v>
      </c>
      <c r="D238" s="66">
        <v>48</v>
      </c>
      <c r="E238" s="70">
        <v>15</v>
      </c>
      <c r="F238" s="118">
        <f t="shared" si="26"/>
        <v>1809.5616</v>
      </c>
      <c r="G238" s="50">
        <v>0.1</v>
      </c>
      <c r="H238" s="50" t="s">
        <v>119</v>
      </c>
      <c r="I238" s="84">
        <f t="shared" si="27"/>
        <v>1387.6901104524011</v>
      </c>
      <c r="J238" s="27">
        <f t="shared" si="28"/>
        <v>6.9384505522620055</v>
      </c>
      <c r="K238" s="27" t="str">
        <f t="shared" si="29"/>
        <v>DEJAR</v>
      </c>
      <c r="L238" s="27" t="str">
        <f t="shared" si="30"/>
        <v>DEJAR</v>
      </c>
      <c r="M238" s="27" t="str">
        <f t="shared" si="31"/>
        <v>DEJAR</v>
      </c>
    </row>
    <row r="239" spans="1:13" x14ac:dyDescent="0.25">
      <c r="A239" t="s">
        <v>54</v>
      </c>
      <c r="B239" s="61">
        <v>24</v>
      </c>
      <c r="C239" s="63" t="s">
        <v>93</v>
      </c>
      <c r="D239" s="66">
        <v>30</v>
      </c>
      <c r="E239" s="70">
        <v>12</v>
      </c>
      <c r="F239" s="118">
        <f t="shared" si="26"/>
        <v>706.86</v>
      </c>
      <c r="G239" s="50">
        <v>0.1</v>
      </c>
      <c r="H239" s="50" t="s">
        <v>119</v>
      </c>
      <c r="I239" s="84">
        <f t="shared" si="27"/>
        <v>452.65828470787153</v>
      </c>
      <c r="J239" s="27">
        <f t="shared" si="28"/>
        <v>2.2632914235393575</v>
      </c>
      <c r="K239" s="27" t="str">
        <f t="shared" si="29"/>
        <v>DEJAR</v>
      </c>
      <c r="L239" s="27" t="str">
        <f t="shared" si="30"/>
        <v>DEJAR</v>
      </c>
      <c r="M239" s="27" t="str">
        <f t="shared" si="31"/>
        <v>DEJAR</v>
      </c>
    </row>
    <row r="240" spans="1:13" x14ac:dyDescent="0.25">
      <c r="A240" t="s">
        <v>54</v>
      </c>
      <c r="B240" s="61">
        <v>25</v>
      </c>
      <c r="C240" s="63" t="s">
        <v>93</v>
      </c>
      <c r="D240" s="66">
        <v>31</v>
      </c>
      <c r="E240" s="70">
        <v>12</v>
      </c>
      <c r="F240" s="118">
        <f t="shared" si="26"/>
        <v>754.76940000000002</v>
      </c>
      <c r="G240" s="50">
        <v>0.1</v>
      </c>
      <c r="H240" s="50" t="s">
        <v>119</v>
      </c>
      <c r="I240" s="84">
        <f t="shared" si="27"/>
        <v>489.45492453923617</v>
      </c>
      <c r="J240" s="27">
        <f t="shared" si="28"/>
        <v>2.4472746226961806</v>
      </c>
      <c r="K240" s="27" t="str">
        <f t="shared" si="29"/>
        <v>DEJAR</v>
      </c>
      <c r="L240" s="27" t="str">
        <f t="shared" si="30"/>
        <v>DEJAR</v>
      </c>
      <c r="M240" s="27" t="str">
        <f t="shared" si="31"/>
        <v>DEJAR</v>
      </c>
    </row>
    <row r="241" spans="1:13" x14ac:dyDescent="0.25">
      <c r="A241" t="s">
        <v>54</v>
      </c>
      <c r="B241" s="61">
        <v>26</v>
      </c>
      <c r="C241" s="63" t="s">
        <v>93</v>
      </c>
      <c r="D241" s="66">
        <v>28</v>
      </c>
      <c r="E241" s="70">
        <v>12</v>
      </c>
      <c r="F241" s="118">
        <f t="shared" si="26"/>
        <v>615.75360000000001</v>
      </c>
      <c r="G241" s="50">
        <v>0.1</v>
      </c>
      <c r="H241" s="50" t="s">
        <v>119</v>
      </c>
      <c r="I241" s="84">
        <f t="shared" si="27"/>
        <v>384.0191047547313</v>
      </c>
      <c r="J241" s="27">
        <f t="shared" si="28"/>
        <v>1.9200955237736563</v>
      </c>
      <c r="K241" s="27" t="str">
        <f t="shared" si="29"/>
        <v>DEJAR</v>
      </c>
      <c r="L241" s="27" t="str">
        <f t="shared" si="30"/>
        <v>DEJAR</v>
      </c>
      <c r="M241" s="27" t="str">
        <f t="shared" si="31"/>
        <v>DEJAR</v>
      </c>
    </row>
    <row r="242" spans="1:13" x14ac:dyDescent="0.25">
      <c r="A242" t="s">
        <v>54</v>
      </c>
      <c r="B242" s="61">
        <v>27</v>
      </c>
      <c r="C242" s="63" t="s">
        <v>93</v>
      </c>
      <c r="D242" s="66">
        <v>16</v>
      </c>
      <c r="E242" s="70">
        <v>12</v>
      </c>
      <c r="F242" s="118">
        <f t="shared" si="26"/>
        <v>201.0624</v>
      </c>
      <c r="G242" s="50">
        <v>0.1</v>
      </c>
      <c r="H242" s="50" t="s">
        <v>119</v>
      </c>
      <c r="I242" s="84">
        <f t="shared" si="27"/>
        <v>101.17406776284028</v>
      </c>
      <c r="J242" s="27">
        <f t="shared" si="28"/>
        <v>0.5058703388142014</v>
      </c>
      <c r="K242" s="27" t="str">
        <f t="shared" si="29"/>
        <v>DEJAR</v>
      </c>
      <c r="L242" s="27" t="str">
        <f t="shared" si="30"/>
        <v>DEJAR</v>
      </c>
      <c r="M242" s="27" t="str">
        <f t="shared" si="31"/>
        <v>DEJAR</v>
      </c>
    </row>
    <row r="243" spans="1:13" x14ac:dyDescent="0.25">
      <c r="A243" t="s">
        <v>55</v>
      </c>
      <c r="B243" s="61">
        <v>1</v>
      </c>
      <c r="C243" s="63" t="s">
        <v>93</v>
      </c>
      <c r="D243" s="66">
        <v>30</v>
      </c>
      <c r="E243" s="70">
        <v>15</v>
      </c>
      <c r="F243" s="118">
        <f t="shared" si="26"/>
        <v>706.86</v>
      </c>
      <c r="G243" s="50">
        <v>0.1</v>
      </c>
      <c r="H243" s="50" t="s">
        <v>119</v>
      </c>
      <c r="I243" s="84">
        <f t="shared" si="27"/>
        <v>452.65828470787153</v>
      </c>
      <c r="J243" s="27">
        <f t="shared" si="28"/>
        <v>2.2632914235393575</v>
      </c>
      <c r="K243" s="27" t="str">
        <f t="shared" si="29"/>
        <v>DEJAR</v>
      </c>
      <c r="L243" s="27" t="str">
        <f t="shared" si="30"/>
        <v>DEJAR</v>
      </c>
      <c r="M243" s="27" t="str">
        <f t="shared" si="31"/>
        <v>DEJAR</v>
      </c>
    </row>
    <row r="244" spans="1:13" x14ac:dyDescent="0.25">
      <c r="A244" t="s">
        <v>55</v>
      </c>
      <c r="B244" s="61">
        <v>2</v>
      </c>
      <c r="C244" s="63" t="s">
        <v>91</v>
      </c>
      <c r="D244" s="66">
        <v>26</v>
      </c>
      <c r="E244" s="70">
        <v>7</v>
      </c>
      <c r="F244" s="118">
        <f t="shared" si="26"/>
        <v>530.93039999999996</v>
      </c>
      <c r="G244" s="50">
        <v>0.1</v>
      </c>
      <c r="H244" s="50" t="s">
        <v>119</v>
      </c>
      <c r="I244" s="84">
        <f t="shared" si="27"/>
        <v>321.84021980583157</v>
      </c>
      <c r="J244" s="27">
        <f t="shared" si="28"/>
        <v>1.6092010990291576</v>
      </c>
      <c r="K244" s="27" t="str">
        <f t="shared" si="29"/>
        <v>DEJAR</v>
      </c>
      <c r="L244" s="27" t="str">
        <f t="shared" si="30"/>
        <v>DEJAR</v>
      </c>
      <c r="M244" s="27" t="str">
        <f t="shared" si="31"/>
        <v>DEJAR</v>
      </c>
    </row>
    <row r="245" spans="1:13" x14ac:dyDescent="0.25">
      <c r="A245" t="s">
        <v>55</v>
      </c>
      <c r="B245" s="61">
        <v>3</v>
      </c>
      <c r="C245" s="63" t="s">
        <v>93</v>
      </c>
      <c r="D245" s="66">
        <v>25</v>
      </c>
      <c r="E245" s="70">
        <v>7</v>
      </c>
      <c r="F245" s="118">
        <f t="shared" si="26"/>
        <v>490.875</v>
      </c>
      <c r="G245" s="50">
        <v>0.1</v>
      </c>
      <c r="H245" s="50" t="s">
        <v>119</v>
      </c>
      <c r="I245" s="84">
        <f t="shared" si="27"/>
        <v>293.11711779854511</v>
      </c>
      <c r="J245" s="27">
        <f t="shared" si="28"/>
        <v>1.4655855889927254</v>
      </c>
      <c r="K245" s="27" t="str">
        <f t="shared" si="29"/>
        <v>DEJAR</v>
      </c>
      <c r="L245" s="27" t="str">
        <f t="shared" si="30"/>
        <v>DEJAR</v>
      </c>
      <c r="M245" s="27" t="str">
        <f t="shared" si="31"/>
        <v>DEJAR</v>
      </c>
    </row>
    <row r="246" spans="1:13" x14ac:dyDescent="0.25">
      <c r="A246" t="s">
        <v>55</v>
      </c>
      <c r="B246" s="61">
        <v>4</v>
      </c>
      <c r="C246" s="63" t="s">
        <v>93</v>
      </c>
      <c r="D246" s="66">
        <v>21</v>
      </c>
      <c r="E246" s="70">
        <v>7</v>
      </c>
      <c r="F246" s="118">
        <f t="shared" si="26"/>
        <v>346.3614</v>
      </c>
      <c r="G246" s="50">
        <v>0.1</v>
      </c>
      <c r="H246" s="50" t="s">
        <v>119</v>
      </c>
      <c r="I246" s="84">
        <f t="shared" si="27"/>
        <v>193.44615534703902</v>
      </c>
      <c r="J246" s="27">
        <f t="shared" si="28"/>
        <v>0.96723077673519509</v>
      </c>
      <c r="K246" s="27" t="str">
        <f t="shared" si="29"/>
        <v>DEJAR</v>
      </c>
      <c r="L246" s="27" t="str">
        <f t="shared" si="30"/>
        <v>DEJAR</v>
      </c>
      <c r="M246" s="27" t="str">
        <f t="shared" si="31"/>
        <v>DEJAR</v>
      </c>
    </row>
    <row r="247" spans="1:13" x14ac:dyDescent="0.25">
      <c r="A247" t="s">
        <v>55</v>
      </c>
      <c r="B247" s="61">
        <v>5</v>
      </c>
      <c r="C247" s="63" t="s">
        <v>91</v>
      </c>
      <c r="D247" s="66">
        <v>16</v>
      </c>
      <c r="E247" s="70">
        <v>5</v>
      </c>
      <c r="F247" s="118">
        <f t="shared" si="26"/>
        <v>201.0624</v>
      </c>
      <c r="G247" s="50">
        <v>0.1</v>
      </c>
      <c r="H247" s="50" t="s">
        <v>119</v>
      </c>
      <c r="I247" s="84">
        <f t="shared" si="27"/>
        <v>101.17406776284028</v>
      </c>
      <c r="J247" s="27">
        <f t="shared" si="28"/>
        <v>0.5058703388142014</v>
      </c>
      <c r="K247" s="27" t="str">
        <f t="shared" si="29"/>
        <v>DEJAR</v>
      </c>
      <c r="L247" s="27" t="str">
        <f t="shared" si="30"/>
        <v>DEJAR</v>
      </c>
      <c r="M247" s="27" t="str">
        <f t="shared" si="31"/>
        <v>DEJAR</v>
      </c>
    </row>
    <row r="248" spans="1:13" x14ac:dyDescent="0.25">
      <c r="A248" t="s">
        <v>55</v>
      </c>
      <c r="B248" s="61">
        <v>6</v>
      </c>
      <c r="C248" s="63" t="s">
        <v>93</v>
      </c>
      <c r="D248" s="66">
        <v>32</v>
      </c>
      <c r="E248" s="70">
        <v>15</v>
      </c>
      <c r="F248" s="118">
        <f t="shared" si="26"/>
        <v>804.24959999999999</v>
      </c>
      <c r="G248" s="50">
        <v>0.1</v>
      </c>
      <c r="H248" s="50" t="s">
        <v>119</v>
      </c>
      <c r="I248" s="84">
        <f t="shared" si="27"/>
        <v>527.931063141393</v>
      </c>
      <c r="J248" s="27">
        <f t="shared" si="28"/>
        <v>2.6396553157069649</v>
      </c>
      <c r="K248" s="27" t="str">
        <f t="shared" si="29"/>
        <v>DEJAR</v>
      </c>
      <c r="L248" s="27" t="str">
        <f t="shared" si="30"/>
        <v>DEJAR</v>
      </c>
      <c r="M248" s="27" t="str">
        <f t="shared" si="31"/>
        <v>DEJAR</v>
      </c>
    </row>
    <row r="249" spans="1:13" x14ac:dyDescent="0.25">
      <c r="A249" t="s">
        <v>55</v>
      </c>
      <c r="B249" s="61">
        <v>7</v>
      </c>
      <c r="C249" s="63" t="s">
        <v>93</v>
      </c>
      <c r="D249" s="66">
        <v>40</v>
      </c>
      <c r="E249" s="70">
        <v>18</v>
      </c>
      <c r="F249" s="118">
        <f t="shared" si="26"/>
        <v>1256.6399999999999</v>
      </c>
      <c r="G249" s="50">
        <v>0.1</v>
      </c>
      <c r="H249" s="50" t="s">
        <v>119</v>
      </c>
      <c r="I249" s="84">
        <f t="shared" si="27"/>
        <v>898.59335245759792</v>
      </c>
      <c r="J249" s="27">
        <f t="shared" si="28"/>
        <v>4.4929667622879892</v>
      </c>
      <c r="K249" s="27" t="str">
        <f t="shared" si="29"/>
        <v>DEJAR</v>
      </c>
      <c r="L249" s="27" t="str">
        <f t="shared" si="30"/>
        <v>DEJAR</v>
      </c>
      <c r="M249" s="27" t="str">
        <f t="shared" si="31"/>
        <v>DEJAR</v>
      </c>
    </row>
    <row r="250" spans="1:13" x14ac:dyDescent="0.25">
      <c r="A250" t="s">
        <v>55</v>
      </c>
      <c r="B250" s="61">
        <v>8</v>
      </c>
      <c r="C250" s="63" t="s">
        <v>91</v>
      </c>
      <c r="D250" s="66">
        <v>29</v>
      </c>
      <c r="E250" s="70">
        <v>16</v>
      </c>
      <c r="F250" s="118">
        <f t="shared" si="26"/>
        <v>660.52139999999997</v>
      </c>
      <c r="G250" s="50">
        <v>0.1</v>
      </c>
      <c r="H250" s="50" t="s">
        <v>119</v>
      </c>
      <c r="I250" s="84">
        <f t="shared" si="27"/>
        <v>417.52015350701288</v>
      </c>
      <c r="J250" s="27">
        <f t="shared" si="28"/>
        <v>2.0876007675350641</v>
      </c>
      <c r="K250" s="27" t="str">
        <f t="shared" si="29"/>
        <v>DEJAR</v>
      </c>
      <c r="L250" s="27" t="str">
        <f t="shared" si="30"/>
        <v>DEJAR</v>
      </c>
      <c r="M250" s="27" t="str">
        <f t="shared" si="31"/>
        <v>DEJAR</v>
      </c>
    </row>
    <row r="251" spans="1:13" x14ac:dyDescent="0.25">
      <c r="A251" t="s">
        <v>55</v>
      </c>
      <c r="B251" s="61">
        <v>9</v>
      </c>
      <c r="C251" s="63" t="s">
        <v>91</v>
      </c>
      <c r="D251" s="66">
        <v>32</v>
      </c>
      <c r="E251" s="70">
        <v>16</v>
      </c>
      <c r="F251" s="118">
        <f t="shared" si="26"/>
        <v>804.24959999999999</v>
      </c>
      <c r="G251" s="50">
        <v>0.1</v>
      </c>
      <c r="H251" s="50" t="s">
        <v>119</v>
      </c>
      <c r="I251" s="84">
        <f t="shared" si="27"/>
        <v>527.931063141393</v>
      </c>
      <c r="J251" s="27">
        <f t="shared" si="28"/>
        <v>2.6396553157069649</v>
      </c>
      <c r="K251" s="27" t="str">
        <f t="shared" si="29"/>
        <v>DEJAR</v>
      </c>
      <c r="L251" s="27" t="str">
        <f t="shared" si="30"/>
        <v>DEJAR</v>
      </c>
      <c r="M251" s="27" t="str">
        <f t="shared" si="31"/>
        <v>DEJAR</v>
      </c>
    </row>
    <row r="252" spans="1:13" x14ac:dyDescent="0.25">
      <c r="A252" t="s">
        <v>55</v>
      </c>
      <c r="B252" s="61">
        <v>10</v>
      </c>
      <c r="C252" s="63" t="s">
        <v>96</v>
      </c>
      <c r="D252" s="66">
        <v>33</v>
      </c>
      <c r="E252" s="70">
        <v>15</v>
      </c>
      <c r="F252" s="118">
        <f t="shared" si="26"/>
        <v>855.30060000000003</v>
      </c>
      <c r="G252" s="50">
        <v>0.1</v>
      </c>
      <c r="H252" s="50" t="s">
        <v>119</v>
      </c>
      <c r="I252" s="84">
        <f t="shared" si="27"/>
        <v>568.10727714388111</v>
      </c>
      <c r="J252" s="27">
        <f t="shared" si="28"/>
        <v>2.8405363857194055</v>
      </c>
      <c r="K252" s="27" t="str">
        <f t="shared" si="29"/>
        <v>DEJAR</v>
      </c>
      <c r="L252" s="27" t="str">
        <f t="shared" si="30"/>
        <v>DEJAR</v>
      </c>
      <c r="M252" s="27" t="str">
        <f t="shared" si="31"/>
        <v>DEJAR</v>
      </c>
    </row>
    <row r="253" spans="1:13" x14ac:dyDescent="0.25">
      <c r="A253" t="s">
        <v>55</v>
      </c>
      <c r="B253" s="61">
        <v>11</v>
      </c>
      <c r="C253" s="63" t="s">
        <v>91</v>
      </c>
      <c r="D253" s="66">
        <v>24</v>
      </c>
      <c r="E253" s="70">
        <v>12</v>
      </c>
      <c r="F253" s="118">
        <f t="shared" si="26"/>
        <v>452.3904</v>
      </c>
      <c r="G253" s="50">
        <v>0.1</v>
      </c>
      <c r="H253" s="50" t="s">
        <v>119</v>
      </c>
      <c r="I253" s="84">
        <f t="shared" si="27"/>
        <v>265.94050449183845</v>
      </c>
      <c r="J253" s="27">
        <f t="shared" si="28"/>
        <v>1.3297025224591923</v>
      </c>
      <c r="K253" s="27" t="str">
        <f t="shared" si="29"/>
        <v>DEJAR</v>
      </c>
      <c r="L253" s="27" t="str">
        <f t="shared" si="30"/>
        <v>DEJAR</v>
      </c>
      <c r="M253" s="27" t="str">
        <f t="shared" si="31"/>
        <v>DEJAR</v>
      </c>
    </row>
    <row r="254" spans="1:13" x14ac:dyDescent="0.25">
      <c r="A254" t="s">
        <v>55</v>
      </c>
      <c r="B254" s="61">
        <v>12</v>
      </c>
      <c r="C254" s="63" t="s">
        <v>93</v>
      </c>
      <c r="D254" s="66">
        <v>27</v>
      </c>
      <c r="E254" s="70">
        <v>12</v>
      </c>
      <c r="F254" s="118">
        <f t="shared" si="26"/>
        <v>572.5566</v>
      </c>
      <c r="G254" s="50">
        <v>0.1</v>
      </c>
      <c r="H254" s="50" t="s">
        <v>119</v>
      </c>
      <c r="I254" s="84">
        <f t="shared" si="27"/>
        <v>352.13325163946445</v>
      </c>
      <c r="J254" s="27">
        <f t="shared" si="28"/>
        <v>1.7606662581973223</v>
      </c>
      <c r="K254" s="27" t="str">
        <f t="shared" si="29"/>
        <v>DEJAR</v>
      </c>
      <c r="L254" s="27" t="str">
        <f t="shared" si="30"/>
        <v>DEJAR</v>
      </c>
      <c r="M254" s="27" t="str">
        <f t="shared" si="31"/>
        <v>DEJAR</v>
      </c>
    </row>
    <row r="255" spans="1:13" x14ac:dyDescent="0.25">
      <c r="A255" t="s">
        <v>55</v>
      </c>
      <c r="B255" s="61">
        <v>13</v>
      </c>
      <c r="C255" s="63" t="s">
        <v>91</v>
      </c>
      <c r="D255" s="66">
        <v>29</v>
      </c>
      <c r="E255" s="70">
        <v>15</v>
      </c>
      <c r="F255" s="118">
        <f t="shared" si="26"/>
        <v>660.52139999999997</v>
      </c>
      <c r="G255" s="50">
        <v>0.1</v>
      </c>
      <c r="H255" s="50" t="s">
        <v>119</v>
      </c>
      <c r="I255" s="84">
        <f t="shared" si="27"/>
        <v>417.52015350701288</v>
      </c>
      <c r="J255" s="27">
        <f t="shared" si="28"/>
        <v>2.0876007675350641</v>
      </c>
      <c r="K255" s="27" t="str">
        <f t="shared" si="29"/>
        <v>DEJAR</v>
      </c>
      <c r="L255" s="27" t="str">
        <f t="shared" si="30"/>
        <v>DEJAR</v>
      </c>
      <c r="M255" s="27" t="str">
        <f t="shared" si="31"/>
        <v>DEJAR</v>
      </c>
    </row>
    <row r="256" spans="1:13" x14ac:dyDescent="0.25">
      <c r="A256" t="s">
        <v>55</v>
      </c>
      <c r="B256" s="61">
        <v>14</v>
      </c>
      <c r="C256" s="63" t="s">
        <v>93</v>
      </c>
      <c r="D256" s="66">
        <v>34</v>
      </c>
      <c r="E256" s="70">
        <v>16</v>
      </c>
      <c r="F256" s="118">
        <f t="shared" si="26"/>
        <v>907.92240000000004</v>
      </c>
      <c r="G256" s="50">
        <v>0.1</v>
      </c>
      <c r="H256" s="50" t="s">
        <v>119</v>
      </c>
      <c r="I256" s="84">
        <f t="shared" si="27"/>
        <v>610.00375036985031</v>
      </c>
      <c r="J256" s="27">
        <f t="shared" si="28"/>
        <v>3.0500187518492514</v>
      </c>
      <c r="K256" s="27" t="str">
        <f t="shared" si="29"/>
        <v>DEJAR</v>
      </c>
      <c r="L256" s="27" t="str">
        <f t="shared" si="30"/>
        <v>DEJAR</v>
      </c>
      <c r="M256" s="27" t="str">
        <f t="shared" si="31"/>
        <v>DEJAR</v>
      </c>
    </row>
    <row r="257" spans="1:13" x14ac:dyDescent="0.25">
      <c r="A257" t="s">
        <v>55</v>
      </c>
      <c r="B257" s="61">
        <v>15</v>
      </c>
      <c r="C257" s="63" t="s">
        <v>93</v>
      </c>
      <c r="D257" s="66">
        <v>33</v>
      </c>
      <c r="E257" s="70">
        <v>15</v>
      </c>
      <c r="F257" s="118">
        <f t="shared" si="26"/>
        <v>855.30060000000003</v>
      </c>
      <c r="G257" s="50">
        <v>0.1</v>
      </c>
      <c r="H257" s="50" t="s">
        <v>119</v>
      </c>
      <c r="I257" s="84">
        <f t="shared" si="27"/>
        <v>568.10727714388111</v>
      </c>
      <c r="J257" s="27">
        <f t="shared" si="28"/>
        <v>2.8405363857194055</v>
      </c>
      <c r="K257" s="27" t="str">
        <f t="shared" si="29"/>
        <v>DEJAR</v>
      </c>
      <c r="L257" s="27" t="str">
        <f t="shared" si="30"/>
        <v>DEJAR</v>
      </c>
      <c r="M257" s="27" t="str">
        <f t="shared" si="31"/>
        <v>DEJAR</v>
      </c>
    </row>
    <row r="258" spans="1:13" x14ac:dyDescent="0.25">
      <c r="A258" t="s">
        <v>55</v>
      </c>
      <c r="B258" s="61">
        <v>16</v>
      </c>
      <c r="C258" s="63" t="s">
        <v>93</v>
      </c>
      <c r="D258" s="66">
        <v>28</v>
      </c>
      <c r="E258" s="70">
        <v>14</v>
      </c>
      <c r="F258" s="118">
        <f t="shared" si="26"/>
        <v>615.75360000000001</v>
      </c>
      <c r="G258" s="50">
        <v>0.1</v>
      </c>
      <c r="H258" s="50" t="s">
        <v>119</v>
      </c>
      <c r="I258" s="84">
        <f t="shared" si="27"/>
        <v>384.0191047547313</v>
      </c>
      <c r="J258" s="27">
        <f t="shared" si="28"/>
        <v>1.9200955237736563</v>
      </c>
      <c r="K258" s="27" t="str">
        <f t="shared" si="29"/>
        <v>DEJAR</v>
      </c>
      <c r="L258" s="27" t="str">
        <f t="shared" si="30"/>
        <v>DEJAR</v>
      </c>
      <c r="M258" s="27" t="str">
        <f t="shared" si="31"/>
        <v>DEJAR</v>
      </c>
    </row>
    <row r="259" spans="1:13" x14ac:dyDescent="0.25">
      <c r="A259" t="s">
        <v>55</v>
      </c>
      <c r="B259" s="61">
        <v>17</v>
      </c>
      <c r="C259" s="63" t="s">
        <v>93</v>
      </c>
      <c r="D259" s="66">
        <v>19</v>
      </c>
      <c r="E259" s="70">
        <v>12</v>
      </c>
      <c r="F259" s="118">
        <f t="shared" ref="F259:F322" si="32">(3.1416/4)*D259^2</f>
        <v>283.52940000000001</v>
      </c>
      <c r="G259" s="50">
        <v>0.1</v>
      </c>
      <c r="H259" s="50" t="s">
        <v>119</v>
      </c>
      <c r="I259" s="84">
        <f t="shared" ref="I259:I294" si="33">0.13647*D259^2.38351</f>
        <v>152.39095368994771</v>
      </c>
      <c r="J259" s="27">
        <f t="shared" ref="J259:J322" si="34">((I259/1000)*0.5)/G259</f>
        <v>0.76195476844973853</v>
      </c>
      <c r="K259" s="27" t="str">
        <f t="shared" ref="K259:K322" si="35">+IF(D259&gt;=10,"DEJAR","DEPURAR")</f>
        <v>DEJAR</v>
      </c>
      <c r="L259" s="27" t="str">
        <f t="shared" ref="L259:L322" si="36">+IF(E259&gt;=5,"DEJAR","DEPURAR")</f>
        <v>DEJAR</v>
      </c>
      <c r="M259" s="27" t="str">
        <f t="shared" ref="M259:M322" si="37">+IF(AND(K259="DEJAR",L259="DEJAR"),"DEJAR","DEPURAR")</f>
        <v>DEJAR</v>
      </c>
    </row>
    <row r="260" spans="1:13" x14ac:dyDescent="0.25">
      <c r="A260" t="s">
        <v>55</v>
      </c>
      <c r="B260" s="61">
        <v>18</v>
      </c>
      <c r="C260" s="63" t="s">
        <v>93</v>
      </c>
      <c r="D260" s="66">
        <v>13</v>
      </c>
      <c r="E260" s="70">
        <v>10</v>
      </c>
      <c r="F260" s="118">
        <f t="shared" si="32"/>
        <v>132.73259999999999</v>
      </c>
      <c r="G260" s="50">
        <v>0.1</v>
      </c>
      <c r="H260" s="50" t="s">
        <v>119</v>
      </c>
      <c r="I260" s="84">
        <f t="shared" si="33"/>
        <v>61.678288096341362</v>
      </c>
      <c r="J260" s="27">
        <f t="shared" si="34"/>
        <v>0.3083914404817068</v>
      </c>
      <c r="K260" s="27" t="str">
        <f t="shared" si="35"/>
        <v>DEJAR</v>
      </c>
      <c r="L260" s="27" t="str">
        <f t="shared" si="36"/>
        <v>DEJAR</v>
      </c>
      <c r="M260" s="27" t="str">
        <f t="shared" si="37"/>
        <v>DEJAR</v>
      </c>
    </row>
    <row r="261" spans="1:13" x14ac:dyDescent="0.25">
      <c r="A261" t="s">
        <v>55</v>
      </c>
      <c r="B261" s="61">
        <v>19</v>
      </c>
      <c r="C261" s="63" t="s">
        <v>91</v>
      </c>
      <c r="D261" s="66">
        <v>18</v>
      </c>
      <c r="E261" s="70">
        <v>12</v>
      </c>
      <c r="F261" s="118">
        <f t="shared" si="32"/>
        <v>254.46959999999999</v>
      </c>
      <c r="G261" s="50">
        <v>0.1</v>
      </c>
      <c r="H261" s="50" t="s">
        <v>119</v>
      </c>
      <c r="I261" s="84">
        <f t="shared" si="33"/>
        <v>133.96512701589552</v>
      </c>
      <c r="J261" s="27">
        <f t="shared" si="34"/>
        <v>0.66982563507947757</v>
      </c>
      <c r="K261" s="27" t="str">
        <f t="shared" si="35"/>
        <v>DEJAR</v>
      </c>
      <c r="L261" s="27" t="str">
        <f t="shared" si="36"/>
        <v>DEJAR</v>
      </c>
      <c r="M261" s="27" t="str">
        <f t="shared" si="37"/>
        <v>DEJAR</v>
      </c>
    </row>
    <row r="262" spans="1:13" x14ac:dyDescent="0.25">
      <c r="A262" t="s">
        <v>55</v>
      </c>
      <c r="B262" s="61">
        <v>20</v>
      </c>
      <c r="C262" s="63" t="s">
        <v>96</v>
      </c>
      <c r="D262" s="66">
        <v>26</v>
      </c>
      <c r="E262" s="70">
        <v>8</v>
      </c>
      <c r="F262" s="118">
        <f t="shared" si="32"/>
        <v>530.93039999999996</v>
      </c>
      <c r="G262" s="50">
        <v>0.1</v>
      </c>
      <c r="H262" s="50" t="s">
        <v>119</v>
      </c>
      <c r="I262" s="84">
        <f t="shared" si="33"/>
        <v>321.84021980583157</v>
      </c>
      <c r="J262" s="27">
        <f t="shared" si="34"/>
        <v>1.6092010990291576</v>
      </c>
      <c r="K262" s="27" t="str">
        <f t="shared" si="35"/>
        <v>DEJAR</v>
      </c>
      <c r="L262" s="27" t="str">
        <f t="shared" si="36"/>
        <v>DEJAR</v>
      </c>
      <c r="M262" s="27" t="str">
        <f t="shared" si="37"/>
        <v>DEJAR</v>
      </c>
    </row>
    <row r="263" spans="1:13" x14ac:dyDescent="0.25">
      <c r="A263" t="s">
        <v>55</v>
      </c>
      <c r="B263" s="61">
        <v>21</v>
      </c>
      <c r="C263" s="63" t="s">
        <v>91</v>
      </c>
      <c r="D263" s="66">
        <v>29</v>
      </c>
      <c r="E263" s="70">
        <v>8</v>
      </c>
      <c r="F263" s="118">
        <f t="shared" si="32"/>
        <v>660.52139999999997</v>
      </c>
      <c r="G263" s="50">
        <v>0.1</v>
      </c>
      <c r="H263" s="50" t="s">
        <v>119</v>
      </c>
      <c r="I263" s="84">
        <f t="shared" si="33"/>
        <v>417.52015350701288</v>
      </c>
      <c r="J263" s="27">
        <f t="shared" si="34"/>
        <v>2.0876007675350641</v>
      </c>
      <c r="K263" s="27" t="str">
        <f t="shared" si="35"/>
        <v>DEJAR</v>
      </c>
      <c r="L263" s="27" t="str">
        <f t="shared" si="36"/>
        <v>DEJAR</v>
      </c>
      <c r="M263" s="27" t="str">
        <f t="shared" si="37"/>
        <v>DEJAR</v>
      </c>
    </row>
    <row r="264" spans="1:13" x14ac:dyDescent="0.25">
      <c r="A264" t="s">
        <v>55</v>
      </c>
      <c r="B264" s="61">
        <v>22</v>
      </c>
      <c r="C264" s="63" t="s">
        <v>93</v>
      </c>
      <c r="D264" s="66">
        <v>30</v>
      </c>
      <c r="E264" s="70">
        <v>16</v>
      </c>
      <c r="F264" s="118">
        <f t="shared" si="32"/>
        <v>706.86</v>
      </c>
      <c r="G264" s="50">
        <v>0.1</v>
      </c>
      <c r="H264" s="50" t="s">
        <v>119</v>
      </c>
      <c r="I264" s="84">
        <f t="shared" si="33"/>
        <v>452.65828470787153</v>
      </c>
      <c r="J264" s="27">
        <f t="shared" si="34"/>
        <v>2.2632914235393575</v>
      </c>
      <c r="K264" s="27" t="str">
        <f t="shared" si="35"/>
        <v>DEJAR</v>
      </c>
      <c r="L264" s="27" t="str">
        <f t="shared" si="36"/>
        <v>DEJAR</v>
      </c>
      <c r="M264" s="27" t="str">
        <f t="shared" si="37"/>
        <v>DEJAR</v>
      </c>
    </row>
    <row r="265" spans="1:13" x14ac:dyDescent="0.25">
      <c r="A265" t="s">
        <v>55</v>
      </c>
      <c r="B265" s="61">
        <v>23</v>
      </c>
      <c r="C265" s="63" t="s">
        <v>93</v>
      </c>
      <c r="D265" s="66">
        <v>17</v>
      </c>
      <c r="E265" s="70">
        <v>10</v>
      </c>
      <c r="F265" s="118">
        <f t="shared" si="32"/>
        <v>226.98060000000001</v>
      </c>
      <c r="G265" s="50">
        <v>0.1</v>
      </c>
      <c r="H265" s="50" t="s">
        <v>119</v>
      </c>
      <c r="I265" s="84">
        <f t="shared" si="33"/>
        <v>116.90268878718483</v>
      </c>
      <c r="J265" s="27">
        <f t="shared" si="34"/>
        <v>0.58451344393592408</v>
      </c>
      <c r="K265" s="27" t="str">
        <f t="shared" si="35"/>
        <v>DEJAR</v>
      </c>
      <c r="L265" s="27" t="str">
        <f t="shared" si="36"/>
        <v>DEJAR</v>
      </c>
      <c r="M265" s="27" t="str">
        <f t="shared" si="37"/>
        <v>DEJAR</v>
      </c>
    </row>
    <row r="266" spans="1:13" x14ac:dyDescent="0.25">
      <c r="A266" t="s">
        <v>55</v>
      </c>
      <c r="B266" s="61">
        <v>24</v>
      </c>
      <c r="C266" s="63" t="s">
        <v>93</v>
      </c>
      <c r="D266" s="66">
        <v>18</v>
      </c>
      <c r="E266" s="70">
        <v>12</v>
      </c>
      <c r="F266" s="118">
        <f t="shared" si="32"/>
        <v>254.46959999999999</v>
      </c>
      <c r="G266" s="50">
        <v>0.1</v>
      </c>
      <c r="H266" s="50" t="s">
        <v>119</v>
      </c>
      <c r="I266" s="84">
        <f t="shared" si="33"/>
        <v>133.96512701589552</v>
      </c>
      <c r="J266" s="27">
        <f t="shared" si="34"/>
        <v>0.66982563507947757</v>
      </c>
      <c r="K266" s="27" t="str">
        <f t="shared" si="35"/>
        <v>DEJAR</v>
      </c>
      <c r="L266" s="27" t="str">
        <f t="shared" si="36"/>
        <v>DEJAR</v>
      </c>
      <c r="M266" s="27" t="str">
        <f t="shared" si="37"/>
        <v>DEJAR</v>
      </c>
    </row>
    <row r="267" spans="1:13" x14ac:dyDescent="0.25">
      <c r="A267" t="s">
        <v>55</v>
      </c>
      <c r="B267" s="61">
        <v>25</v>
      </c>
      <c r="C267" s="63" t="s">
        <v>93</v>
      </c>
      <c r="D267" s="66">
        <v>23</v>
      </c>
      <c r="E267" s="70">
        <v>6</v>
      </c>
      <c r="F267" s="118">
        <f t="shared" si="32"/>
        <v>415.47660000000002</v>
      </c>
      <c r="G267" s="50">
        <v>0.1</v>
      </c>
      <c r="H267" s="50" t="s">
        <v>119</v>
      </c>
      <c r="I267" s="84">
        <f t="shared" si="33"/>
        <v>240.28635306200815</v>
      </c>
      <c r="J267" s="27">
        <f t="shared" si="34"/>
        <v>1.2014317653100408</v>
      </c>
      <c r="K267" s="27" t="str">
        <f t="shared" si="35"/>
        <v>DEJAR</v>
      </c>
      <c r="L267" s="27" t="str">
        <f t="shared" si="36"/>
        <v>DEJAR</v>
      </c>
      <c r="M267" s="27" t="str">
        <f t="shared" si="37"/>
        <v>DEJAR</v>
      </c>
    </row>
    <row r="268" spans="1:13" x14ac:dyDescent="0.25">
      <c r="A268" t="s">
        <v>55</v>
      </c>
      <c r="B268" s="61">
        <v>26</v>
      </c>
      <c r="C268" s="63" t="s">
        <v>93</v>
      </c>
      <c r="D268" s="66">
        <v>21</v>
      </c>
      <c r="E268" s="70">
        <v>6</v>
      </c>
      <c r="F268" s="118">
        <f t="shared" si="32"/>
        <v>346.3614</v>
      </c>
      <c r="G268" s="50">
        <v>0.1</v>
      </c>
      <c r="H268" s="50" t="s">
        <v>119</v>
      </c>
      <c r="I268" s="84">
        <f t="shared" si="33"/>
        <v>193.44615534703902</v>
      </c>
      <c r="J268" s="27">
        <f t="shared" si="34"/>
        <v>0.96723077673519509</v>
      </c>
      <c r="K268" s="27" t="str">
        <f t="shared" si="35"/>
        <v>DEJAR</v>
      </c>
      <c r="L268" s="27" t="str">
        <f t="shared" si="36"/>
        <v>DEJAR</v>
      </c>
      <c r="M268" s="27" t="str">
        <f t="shared" si="37"/>
        <v>DEJAR</v>
      </c>
    </row>
    <row r="269" spans="1:13" x14ac:dyDescent="0.25">
      <c r="A269" t="s">
        <v>55</v>
      </c>
      <c r="B269" s="61">
        <v>27</v>
      </c>
      <c r="C269" s="63" t="s">
        <v>96</v>
      </c>
      <c r="D269" s="66">
        <v>30</v>
      </c>
      <c r="E269" s="70">
        <v>17</v>
      </c>
      <c r="F269" s="118">
        <f t="shared" si="32"/>
        <v>706.86</v>
      </c>
      <c r="G269" s="50">
        <v>0.1</v>
      </c>
      <c r="H269" s="50" t="s">
        <v>119</v>
      </c>
      <c r="I269" s="84">
        <f t="shared" si="33"/>
        <v>452.65828470787153</v>
      </c>
      <c r="J269" s="27">
        <f t="shared" si="34"/>
        <v>2.2632914235393575</v>
      </c>
      <c r="K269" s="27" t="str">
        <f t="shared" si="35"/>
        <v>DEJAR</v>
      </c>
      <c r="L269" s="27" t="str">
        <f t="shared" si="36"/>
        <v>DEJAR</v>
      </c>
      <c r="M269" s="27" t="str">
        <f t="shared" si="37"/>
        <v>DEJAR</v>
      </c>
    </row>
    <row r="270" spans="1:13" x14ac:dyDescent="0.25">
      <c r="A270" t="s">
        <v>56</v>
      </c>
      <c r="B270" s="61">
        <v>1</v>
      </c>
      <c r="C270" s="63" t="s">
        <v>96</v>
      </c>
      <c r="D270" s="66">
        <v>30</v>
      </c>
      <c r="E270" s="70">
        <v>40</v>
      </c>
      <c r="F270" s="118">
        <f t="shared" si="32"/>
        <v>706.86</v>
      </c>
      <c r="G270" s="50">
        <v>0.1</v>
      </c>
      <c r="H270" s="50" t="s">
        <v>119</v>
      </c>
      <c r="I270" s="84">
        <f t="shared" si="33"/>
        <v>452.65828470787153</v>
      </c>
      <c r="J270" s="27">
        <f t="shared" si="34"/>
        <v>2.2632914235393575</v>
      </c>
      <c r="K270" s="27" t="str">
        <f t="shared" si="35"/>
        <v>DEJAR</v>
      </c>
      <c r="L270" s="27" t="str">
        <f t="shared" si="36"/>
        <v>DEJAR</v>
      </c>
      <c r="M270" s="27" t="str">
        <f t="shared" si="37"/>
        <v>DEJAR</v>
      </c>
    </row>
    <row r="271" spans="1:13" x14ac:dyDescent="0.25">
      <c r="A271" t="s">
        <v>56</v>
      </c>
      <c r="B271" s="61">
        <v>2</v>
      </c>
      <c r="C271" s="63" t="s">
        <v>93</v>
      </c>
      <c r="D271" s="66">
        <v>20</v>
      </c>
      <c r="E271" s="70">
        <v>5</v>
      </c>
      <c r="F271" s="118">
        <f t="shared" si="32"/>
        <v>314.15999999999997</v>
      </c>
      <c r="G271" s="50">
        <v>0.1</v>
      </c>
      <c r="H271" s="50" t="s">
        <v>119</v>
      </c>
      <c r="I271" s="84">
        <f t="shared" si="33"/>
        <v>172.20874292148596</v>
      </c>
      <c r="J271" s="27">
        <f t="shared" si="34"/>
        <v>0.86104371460742979</v>
      </c>
      <c r="K271" s="27" t="str">
        <f t="shared" si="35"/>
        <v>DEJAR</v>
      </c>
      <c r="L271" s="27" t="str">
        <f t="shared" si="36"/>
        <v>DEJAR</v>
      </c>
      <c r="M271" s="27" t="str">
        <f t="shared" si="37"/>
        <v>DEJAR</v>
      </c>
    </row>
    <row r="272" spans="1:13" x14ac:dyDescent="0.25">
      <c r="A272" t="s">
        <v>56</v>
      </c>
      <c r="B272" s="61">
        <v>3</v>
      </c>
      <c r="C272" s="63" t="s">
        <v>96</v>
      </c>
      <c r="D272" s="66">
        <v>89</v>
      </c>
      <c r="E272" s="70">
        <v>50</v>
      </c>
      <c r="F272" s="118">
        <f t="shared" si="32"/>
        <v>6221.1534000000001</v>
      </c>
      <c r="G272" s="50">
        <v>0.1</v>
      </c>
      <c r="H272" s="50" t="s">
        <v>119</v>
      </c>
      <c r="I272" s="84">
        <f t="shared" si="33"/>
        <v>6045.4379267801514</v>
      </c>
      <c r="J272" s="27">
        <f t="shared" si="34"/>
        <v>30.227189633900753</v>
      </c>
      <c r="K272" s="27" t="str">
        <f t="shared" si="35"/>
        <v>DEJAR</v>
      </c>
      <c r="L272" s="27" t="str">
        <f t="shared" si="36"/>
        <v>DEJAR</v>
      </c>
      <c r="M272" s="27" t="str">
        <f t="shared" si="37"/>
        <v>DEJAR</v>
      </c>
    </row>
    <row r="273" spans="1:13" x14ac:dyDescent="0.25">
      <c r="A273" t="s">
        <v>56</v>
      </c>
      <c r="B273" s="61">
        <v>4</v>
      </c>
      <c r="C273" s="63" t="s">
        <v>93</v>
      </c>
      <c r="D273" s="66">
        <v>13</v>
      </c>
      <c r="E273" s="70">
        <v>4</v>
      </c>
      <c r="F273" s="118">
        <f t="shared" si="32"/>
        <v>132.73259999999999</v>
      </c>
      <c r="G273" s="50">
        <v>0.1</v>
      </c>
      <c r="H273" s="50" t="s">
        <v>119</v>
      </c>
      <c r="I273" s="84">
        <f t="shared" si="33"/>
        <v>61.678288096341362</v>
      </c>
      <c r="J273" s="27">
        <f t="shared" si="34"/>
        <v>0.3083914404817068</v>
      </c>
      <c r="K273" s="27" t="str">
        <f t="shared" si="35"/>
        <v>DEJAR</v>
      </c>
      <c r="L273" s="27" t="str">
        <f t="shared" si="36"/>
        <v>DEPURAR</v>
      </c>
      <c r="M273" s="27" t="str">
        <f t="shared" si="37"/>
        <v>DEPURAR</v>
      </c>
    </row>
    <row r="274" spans="1:13" x14ac:dyDescent="0.25">
      <c r="A274" t="s">
        <v>56</v>
      </c>
      <c r="B274" s="61">
        <v>5</v>
      </c>
      <c r="C274" s="63" t="s">
        <v>93</v>
      </c>
      <c r="D274" s="66">
        <v>38</v>
      </c>
      <c r="E274" s="70">
        <v>10</v>
      </c>
      <c r="F274" s="118">
        <f t="shared" si="32"/>
        <v>1134.1176</v>
      </c>
      <c r="G274" s="50">
        <v>0.1</v>
      </c>
      <c r="H274" s="50" t="s">
        <v>119</v>
      </c>
      <c r="I274" s="84">
        <f t="shared" si="33"/>
        <v>795.18319242881773</v>
      </c>
      <c r="J274" s="27">
        <f t="shared" si="34"/>
        <v>3.9759159621440885</v>
      </c>
      <c r="K274" s="27" t="str">
        <f t="shared" si="35"/>
        <v>DEJAR</v>
      </c>
      <c r="L274" s="27" t="str">
        <f t="shared" si="36"/>
        <v>DEJAR</v>
      </c>
      <c r="M274" s="27" t="str">
        <f t="shared" si="37"/>
        <v>DEJAR</v>
      </c>
    </row>
    <row r="275" spans="1:13" x14ac:dyDescent="0.25">
      <c r="A275" t="s">
        <v>56</v>
      </c>
      <c r="B275" s="61">
        <v>6</v>
      </c>
      <c r="C275" s="63" t="s">
        <v>93</v>
      </c>
      <c r="D275" s="66">
        <v>24</v>
      </c>
      <c r="E275" s="70">
        <v>12</v>
      </c>
      <c r="F275" s="118">
        <f t="shared" si="32"/>
        <v>452.3904</v>
      </c>
      <c r="G275" s="50">
        <v>0.1</v>
      </c>
      <c r="H275" s="50" t="s">
        <v>119</v>
      </c>
      <c r="I275" s="84">
        <f t="shared" si="33"/>
        <v>265.94050449183845</v>
      </c>
      <c r="J275" s="27">
        <f t="shared" si="34"/>
        <v>1.3297025224591923</v>
      </c>
      <c r="K275" s="27" t="str">
        <f t="shared" si="35"/>
        <v>DEJAR</v>
      </c>
      <c r="L275" s="27" t="str">
        <f t="shared" si="36"/>
        <v>DEJAR</v>
      </c>
      <c r="M275" s="27" t="str">
        <f t="shared" si="37"/>
        <v>DEJAR</v>
      </c>
    </row>
    <row r="276" spans="1:13" x14ac:dyDescent="0.25">
      <c r="A276" t="s">
        <v>56</v>
      </c>
      <c r="B276" s="61">
        <v>7</v>
      </c>
      <c r="C276" s="63" t="s">
        <v>93</v>
      </c>
      <c r="D276" s="66">
        <v>43</v>
      </c>
      <c r="E276" s="70">
        <v>15</v>
      </c>
      <c r="F276" s="118">
        <f t="shared" si="32"/>
        <v>1452.2046</v>
      </c>
      <c r="G276" s="50">
        <v>0.1</v>
      </c>
      <c r="H276" s="50" t="s">
        <v>119</v>
      </c>
      <c r="I276" s="84">
        <f t="shared" si="33"/>
        <v>1067.6418523356226</v>
      </c>
      <c r="J276" s="27">
        <f t="shared" si="34"/>
        <v>5.3382092616781129</v>
      </c>
      <c r="K276" s="27" t="str">
        <f t="shared" si="35"/>
        <v>DEJAR</v>
      </c>
      <c r="L276" s="27" t="str">
        <f t="shared" si="36"/>
        <v>DEJAR</v>
      </c>
      <c r="M276" s="27" t="str">
        <f t="shared" si="37"/>
        <v>DEJAR</v>
      </c>
    </row>
    <row r="277" spans="1:13" x14ac:dyDescent="0.25">
      <c r="A277" t="s">
        <v>56</v>
      </c>
      <c r="B277" s="61">
        <v>8</v>
      </c>
      <c r="C277" s="63" t="s">
        <v>93</v>
      </c>
      <c r="D277" s="66">
        <v>71</v>
      </c>
      <c r="E277" s="70">
        <v>20</v>
      </c>
      <c r="F277" s="118">
        <f t="shared" si="32"/>
        <v>3959.2013999999999</v>
      </c>
      <c r="G277" s="50">
        <v>0.1</v>
      </c>
      <c r="H277" s="50" t="s">
        <v>119</v>
      </c>
      <c r="I277" s="84">
        <f t="shared" si="33"/>
        <v>3528.0113879365035</v>
      </c>
      <c r="J277" s="27">
        <f t="shared" si="34"/>
        <v>17.640056939682516</v>
      </c>
      <c r="K277" s="27" t="str">
        <f t="shared" si="35"/>
        <v>DEJAR</v>
      </c>
      <c r="L277" s="27" t="str">
        <f t="shared" si="36"/>
        <v>DEJAR</v>
      </c>
      <c r="M277" s="27" t="str">
        <f t="shared" si="37"/>
        <v>DEJAR</v>
      </c>
    </row>
    <row r="278" spans="1:13" x14ac:dyDescent="0.25">
      <c r="A278" t="s">
        <v>56</v>
      </c>
      <c r="B278" s="61">
        <v>9</v>
      </c>
      <c r="C278" s="63" t="s">
        <v>96</v>
      </c>
      <c r="D278" s="66">
        <v>45</v>
      </c>
      <c r="E278" s="70">
        <v>15</v>
      </c>
      <c r="F278" s="118">
        <f t="shared" si="32"/>
        <v>1590.4349999999999</v>
      </c>
      <c r="G278" s="50">
        <v>0.1</v>
      </c>
      <c r="H278" s="50" t="s">
        <v>119</v>
      </c>
      <c r="I278" s="84">
        <f t="shared" si="33"/>
        <v>1189.832288643388</v>
      </c>
      <c r="J278" s="27">
        <f t="shared" si="34"/>
        <v>5.9491614432169397</v>
      </c>
      <c r="K278" s="27" t="str">
        <f t="shared" si="35"/>
        <v>DEJAR</v>
      </c>
      <c r="L278" s="27" t="str">
        <f t="shared" si="36"/>
        <v>DEJAR</v>
      </c>
      <c r="M278" s="27" t="str">
        <f t="shared" si="37"/>
        <v>DEJAR</v>
      </c>
    </row>
    <row r="279" spans="1:13" x14ac:dyDescent="0.25">
      <c r="A279" t="s">
        <v>56</v>
      </c>
      <c r="B279" s="61">
        <v>10</v>
      </c>
      <c r="C279" s="63" t="s">
        <v>96</v>
      </c>
      <c r="D279" s="66">
        <v>28</v>
      </c>
      <c r="E279" s="70">
        <v>10</v>
      </c>
      <c r="F279" s="118">
        <f t="shared" si="32"/>
        <v>615.75360000000001</v>
      </c>
      <c r="G279" s="50">
        <v>0.1</v>
      </c>
      <c r="H279" s="50" t="s">
        <v>119</v>
      </c>
      <c r="I279" s="84">
        <f t="shared" si="33"/>
        <v>384.0191047547313</v>
      </c>
      <c r="J279" s="27">
        <f t="shared" si="34"/>
        <v>1.9200955237736563</v>
      </c>
      <c r="K279" s="27" t="str">
        <f t="shared" si="35"/>
        <v>DEJAR</v>
      </c>
      <c r="L279" s="27" t="str">
        <f t="shared" si="36"/>
        <v>DEJAR</v>
      </c>
      <c r="M279" s="27" t="str">
        <f t="shared" si="37"/>
        <v>DEJAR</v>
      </c>
    </row>
    <row r="280" spans="1:13" x14ac:dyDescent="0.25">
      <c r="A280" t="s">
        <v>56</v>
      </c>
      <c r="B280" s="61">
        <v>11</v>
      </c>
      <c r="C280" s="63" t="s">
        <v>93</v>
      </c>
      <c r="D280" s="66">
        <v>20</v>
      </c>
      <c r="E280" s="70">
        <v>8</v>
      </c>
      <c r="F280" s="118">
        <f t="shared" si="32"/>
        <v>314.15999999999997</v>
      </c>
      <c r="G280" s="50">
        <v>0.1</v>
      </c>
      <c r="H280" s="50" t="s">
        <v>119</v>
      </c>
      <c r="I280" s="84">
        <f t="shared" si="33"/>
        <v>172.20874292148596</v>
      </c>
      <c r="J280" s="27">
        <f t="shared" si="34"/>
        <v>0.86104371460742979</v>
      </c>
      <c r="K280" s="27" t="str">
        <f t="shared" si="35"/>
        <v>DEJAR</v>
      </c>
      <c r="L280" s="27" t="str">
        <f t="shared" si="36"/>
        <v>DEJAR</v>
      </c>
      <c r="M280" s="27" t="str">
        <f t="shared" si="37"/>
        <v>DEJAR</v>
      </c>
    </row>
    <row r="281" spans="1:13" x14ac:dyDescent="0.25">
      <c r="A281" t="s">
        <v>56</v>
      </c>
      <c r="B281" s="61">
        <v>12</v>
      </c>
      <c r="C281" s="63" t="s">
        <v>93</v>
      </c>
      <c r="D281" s="66">
        <v>39</v>
      </c>
      <c r="E281" s="70">
        <v>15</v>
      </c>
      <c r="F281" s="118">
        <f t="shared" si="32"/>
        <v>1194.5934</v>
      </c>
      <c r="G281" s="50">
        <v>0.1</v>
      </c>
      <c r="H281" s="50" t="s">
        <v>119</v>
      </c>
      <c r="I281" s="84">
        <f t="shared" si="33"/>
        <v>845.97122872984858</v>
      </c>
      <c r="J281" s="27">
        <f t="shared" si="34"/>
        <v>4.2298561436492426</v>
      </c>
      <c r="K281" s="27" t="str">
        <f t="shared" si="35"/>
        <v>DEJAR</v>
      </c>
      <c r="L281" s="27" t="str">
        <f t="shared" si="36"/>
        <v>DEJAR</v>
      </c>
      <c r="M281" s="27" t="str">
        <f t="shared" si="37"/>
        <v>DEJAR</v>
      </c>
    </row>
    <row r="282" spans="1:13" x14ac:dyDescent="0.25">
      <c r="A282" t="s">
        <v>56</v>
      </c>
      <c r="B282" s="61">
        <v>13</v>
      </c>
      <c r="C282" s="63" t="s">
        <v>93</v>
      </c>
      <c r="D282" s="66">
        <v>22</v>
      </c>
      <c r="E282" s="70">
        <v>10</v>
      </c>
      <c r="F282" s="118">
        <f t="shared" si="32"/>
        <v>380.1336</v>
      </c>
      <c r="G282" s="50">
        <v>0.1</v>
      </c>
      <c r="H282" s="50" t="s">
        <v>119</v>
      </c>
      <c r="I282" s="84">
        <f t="shared" si="33"/>
        <v>216.13001097424697</v>
      </c>
      <c r="J282" s="27">
        <f t="shared" si="34"/>
        <v>1.0806500548712348</v>
      </c>
      <c r="K282" s="27" t="str">
        <f t="shared" si="35"/>
        <v>DEJAR</v>
      </c>
      <c r="L282" s="27" t="str">
        <f t="shared" si="36"/>
        <v>DEJAR</v>
      </c>
      <c r="M282" s="27" t="str">
        <f t="shared" si="37"/>
        <v>DEJAR</v>
      </c>
    </row>
    <row r="283" spans="1:13" x14ac:dyDescent="0.25">
      <c r="A283" t="s">
        <v>56</v>
      </c>
      <c r="B283" s="61">
        <v>14</v>
      </c>
      <c r="C283" s="63" t="s">
        <v>93</v>
      </c>
      <c r="D283" s="66">
        <v>18</v>
      </c>
      <c r="E283" s="70">
        <v>10</v>
      </c>
      <c r="F283" s="118">
        <f t="shared" si="32"/>
        <v>254.46959999999999</v>
      </c>
      <c r="G283" s="50">
        <v>0.1</v>
      </c>
      <c r="H283" s="50" t="s">
        <v>119</v>
      </c>
      <c r="I283" s="84">
        <f t="shared" si="33"/>
        <v>133.96512701589552</v>
      </c>
      <c r="J283" s="27">
        <f t="shared" si="34"/>
        <v>0.66982563507947757</v>
      </c>
      <c r="K283" s="27" t="str">
        <f t="shared" si="35"/>
        <v>DEJAR</v>
      </c>
      <c r="L283" s="27" t="str">
        <f t="shared" si="36"/>
        <v>DEJAR</v>
      </c>
      <c r="M283" s="27" t="str">
        <f t="shared" si="37"/>
        <v>DEJAR</v>
      </c>
    </row>
    <row r="284" spans="1:13" x14ac:dyDescent="0.25">
      <c r="A284" t="s">
        <v>56</v>
      </c>
      <c r="B284" s="61">
        <v>15</v>
      </c>
      <c r="C284" s="63" t="s">
        <v>93</v>
      </c>
      <c r="D284" s="66">
        <v>53</v>
      </c>
      <c r="E284" s="70">
        <v>20</v>
      </c>
      <c r="F284" s="118">
        <f t="shared" si="32"/>
        <v>2206.1886</v>
      </c>
      <c r="G284" s="50">
        <v>0.1</v>
      </c>
      <c r="H284" s="50" t="s">
        <v>119</v>
      </c>
      <c r="I284" s="84">
        <f t="shared" si="33"/>
        <v>1757.381173209543</v>
      </c>
      <c r="J284" s="27">
        <f t="shared" si="34"/>
        <v>8.7869058660477144</v>
      </c>
      <c r="K284" s="27" t="str">
        <f t="shared" si="35"/>
        <v>DEJAR</v>
      </c>
      <c r="L284" s="27" t="str">
        <f t="shared" si="36"/>
        <v>DEJAR</v>
      </c>
      <c r="M284" s="27" t="str">
        <f t="shared" si="37"/>
        <v>DEJAR</v>
      </c>
    </row>
    <row r="285" spans="1:13" x14ac:dyDescent="0.25">
      <c r="A285" t="s">
        <v>56</v>
      </c>
      <c r="B285" s="61">
        <v>16</v>
      </c>
      <c r="C285" s="63" t="s">
        <v>93</v>
      </c>
      <c r="D285" s="66">
        <v>40</v>
      </c>
      <c r="E285" s="70">
        <v>15</v>
      </c>
      <c r="F285" s="118">
        <f t="shared" si="32"/>
        <v>1256.6399999999999</v>
      </c>
      <c r="G285" s="50">
        <v>0.1</v>
      </c>
      <c r="H285" s="50" t="s">
        <v>119</v>
      </c>
      <c r="I285" s="84">
        <f t="shared" si="33"/>
        <v>898.59335245759792</v>
      </c>
      <c r="J285" s="27">
        <f t="shared" si="34"/>
        <v>4.4929667622879892</v>
      </c>
      <c r="K285" s="27" t="str">
        <f t="shared" si="35"/>
        <v>DEJAR</v>
      </c>
      <c r="L285" s="27" t="str">
        <f t="shared" si="36"/>
        <v>DEJAR</v>
      </c>
      <c r="M285" s="27" t="str">
        <f t="shared" si="37"/>
        <v>DEJAR</v>
      </c>
    </row>
    <row r="286" spans="1:13" x14ac:dyDescent="0.25">
      <c r="A286" t="s">
        <v>57</v>
      </c>
      <c r="B286" s="61">
        <v>1</v>
      </c>
      <c r="C286" s="63" t="s">
        <v>93</v>
      </c>
      <c r="D286" s="66">
        <v>18</v>
      </c>
      <c r="E286" s="70">
        <v>15</v>
      </c>
      <c r="F286" s="118">
        <f t="shared" si="32"/>
        <v>254.46959999999999</v>
      </c>
      <c r="G286" s="50">
        <v>0.1</v>
      </c>
      <c r="H286" s="50" t="s">
        <v>119</v>
      </c>
      <c r="I286" s="84">
        <f t="shared" si="33"/>
        <v>133.96512701589552</v>
      </c>
      <c r="J286" s="27">
        <f t="shared" si="34"/>
        <v>0.66982563507947757</v>
      </c>
      <c r="K286" s="27" t="str">
        <f t="shared" si="35"/>
        <v>DEJAR</v>
      </c>
      <c r="L286" s="27" t="str">
        <f t="shared" si="36"/>
        <v>DEJAR</v>
      </c>
      <c r="M286" s="27" t="str">
        <f t="shared" si="37"/>
        <v>DEJAR</v>
      </c>
    </row>
    <row r="287" spans="1:13" x14ac:dyDescent="0.25">
      <c r="A287" t="s">
        <v>57</v>
      </c>
      <c r="B287" s="61">
        <v>2</v>
      </c>
      <c r="C287" s="63" t="s">
        <v>93</v>
      </c>
      <c r="D287" s="66">
        <v>23</v>
      </c>
      <c r="E287" s="70">
        <v>12</v>
      </c>
      <c r="F287" s="118">
        <f t="shared" si="32"/>
        <v>415.47660000000002</v>
      </c>
      <c r="G287" s="50">
        <v>0.1</v>
      </c>
      <c r="H287" s="50" t="s">
        <v>119</v>
      </c>
      <c r="I287" s="84">
        <f t="shared" si="33"/>
        <v>240.28635306200815</v>
      </c>
      <c r="J287" s="27">
        <f t="shared" si="34"/>
        <v>1.2014317653100408</v>
      </c>
      <c r="K287" s="27" t="str">
        <f t="shared" si="35"/>
        <v>DEJAR</v>
      </c>
      <c r="L287" s="27" t="str">
        <f t="shared" si="36"/>
        <v>DEJAR</v>
      </c>
      <c r="M287" s="27" t="str">
        <f t="shared" si="37"/>
        <v>DEJAR</v>
      </c>
    </row>
    <row r="288" spans="1:13" x14ac:dyDescent="0.25">
      <c r="A288" t="s">
        <v>57</v>
      </c>
      <c r="B288" s="61">
        <v>3</v>
      </c>
      <c r="C288" s="63" t="s">
        <v>93</v>
      </c>
      <c r="D288" s="66">
        <v>28</v>
      </c>
      <c r="E288" s="70">
        <v>12</v>
      </c>
      <c r="F288" s="118">
        <f t="shared" si="32"/>
        <v>615.75360000000001</v>
      </c>
      <c r="G288" s="50">
        <v>0.1</v>
      </c>
      <c r="H288" s="50" t="s">
        <v>119</v>
      </c>
      <c r="I288" s="84">
        <f t="shared" si="33"/>
        <v>384.0191047547313</v>
      </c>
      <c r="J288" s="27">
        <f t="shared" si="34"/>
        <v>1.9200955237736563</v>
      </c>
      <c r="K288" s="27" t="str">
        <f t="shared" si="35"/>
        <v>DEJAR</v>
      </c>
      <c r="L288" s="27" t="str">
        <f t="shared" si="36"/>
        <v>DEJAR</v>
      </c>
      <c r="M288" s="27" t="str">
        <f t="shared" si="37"/>
        <v>DEJAR</v>
      </c>
    </row>
    <row r="289" spans="1:13" x14ac:dyDescent="0.25">
      <c r="A289" t="s">
        <v>57</v>
      </c>
      <c r="B289" s="61">
        <v>4</v>
      </c>
      <c r="C289" s="63" t="s">
        <v>93</v>
      </c>
      <c r="D289" s="66">
        <v>26</v>
      </c>
      <c r="E289" s="70">
        <v>12</v>
      </c>
      <c r="F289" s="118">
        <f t="shared" si="32"/>
        <v>530.93039999999996</v>
      </c>
      <c r="G289" s="50">
        <v>0.1</v>
      </c>
      <c r="H289" s="50" t="s">
        <v>119</v>
      </c>
      <c r="I289" s="84">
        <f t="shared" si="33"/>
        <v>321.84021980583157</v>
      </c>
      <c r="J289" s="27">
        <f t="shared" si="34"/>
        <v>1.6092010990291576</v>
      </c>
      <c r="K289" s="27" t="str">
        <f t="shared" si="35"/>
        <v>DEJAR</v>
      </c>
      <c r="L289" s="27" t="str">
        <f t="shared" si="36"/>
        <v>DEJAR</v>
      </c>
      <c r="M289" s="27" t="str">
        <f t="shared" si="37"/>
        <v>DEJAR</v>
      </c>
    </row>
    <row r="290" spans="1:13" x14ac:dyDescent="0.25">
      <c r="A290" t="s">
        <v>57</v>
      </c>
      <c r="B290" s="61">
        <v>5</v>
      </c>
      <c r="C290" s="63" t="s">
        <v>93</v>
      </c>
      <c r="D290" s="66">
        <v>32</v>
      </c>
      <c r="E290" s="70">
        <v>18</v>
      </c>
      <c r="F290" s="118">
        <f t="shared" si="32"/>
        <v>804.24959999999999</v>
      </c>
      <c r="G290" s="50">
        <v>0.1</v>
      </c>
      <c r="H290" s="50" t="s">
        <v>119</v>
      </c>
      <c r="I290" s="84">
        <f t="shared" si="33"/>
        <v>527.931063141393</v>
      </c>
      <c r="J290" s="27">
        <f t="shared" si="34"/>
        <v>2.6396553157069649</v>
      </c>
      <c r="K290" s="27" t="str">
        <f t="shared" si="35"/>
        <v>DEJAR</v>
      </c>
      <c r="L290" s="27" t="str">
        <f t="shared" si="36"/>
        <v>DEJAR</v>
      </c>
      <c r="M290" s="27" t="str">
        <f t="shared" si="37"/>
        <v>DEJAR</v>
      </c>
    </row>
    <row r="291" spans="1:13" x14ac:dyDescent="0.25">
      <c r="A291" t="s">
        <v>57</v>
      </c>
      <c r="B291" s="61">
        <v>6</v>
      </c>
      <c r="C291" s="63" t="s">
        <v>93</v>
      </c>
      <c r="D291" s="66">
        <v>40</v>
      </c>
      <c r="E291" s="70">
        <v>20</v>
      </c>
      <c r="F291" s="118">
        <f t="shared" si="32"/>
        <v>1256.6399999999999</v>
      </c>
      <c r="G291" s="50">
        <v>0.1</v>
      </c>
      <c r="H291" s="50" t="s">
        <v>119</v>
      </c>
      <c r="I291" s="84">
        <f t="shared" si="33"/>
        <v>898.59335245759792</v>
      </c>
      <c r="J291" s="27">
        <f t="shared" si="34"/>
        <v>4.4929667622879892</v>
      </c>
      <c r="K291" s="27" t="str">
        <f t="shared" si="35"/>
        <v>DEJAR</v>
      </c>
      <c r="L291" s="27" t="str">
        <f t="shared" si="36"/>
        <v>DEJAR</v>
      </c>
      <c r="M291" s="27" t="str">
        <f t="shared" si="37"/>
        <v>DEJAR</v>
      </c>
    </row>
    <row r="292" spans="1:13" x14ac:dyDescent="0.25">
      <c r="A292" t="s">
        <v>57</v>
      </c>
      <c r="B292" s="61">
        <v>7</v>
      </c>
      <c r="C292" s="63" t="s">
        <v>93</v>
      </c>
      <c r="D292" s="66">
        <v>66</v>
      </c>
      <c r="E292" s="70">
        <v>20</v>
      </c>
      <c r="F292" s="118">
        <f t="shared" si="32"/>
        <v>3421.2024000000001</v>
      </c>
      <c r="G292" s="50">
        <v>0.1</v>
      </c>
      <c r="H292" s="50" t="s">
        <v>119</v>
      </c>
      <c r="I292" s="84">
        <f t="shared" si="33"/>
        <v>2964.4105988104543</v>
      </c>
      <c r="J292" s="27">
        <f t="shared" si="34"/>
        <v>14.822052994052269</v>
      </c>
      <c r="K292" s="27" t="str">
        <f t="shared" si="35"/>
        <v>DEJAR</v>
      </c>
      <c r="L292" s="27" t="str">
        <f t="shared" si="36"/>
        <v>DEJAR</v>
      </c>
      <c r="M292" s="27" t="str">
        <f t="shared" si="37"/>
        <v>DEJAR</v>
      </c>
    </row>
    <row r="293" spans="1:13" x14ac:dyDescent="0.25">
      <c r="A293" t="s">
        <v>57</v>
      </c>
      <c r="B293" s="61">
        <v>8</v>
      </c>
      <c r="C293" s="63" t="s">
        <v>93</v>
      </c>
      <c r="D293" s="66">
        <v>42</v>
      </c>
      <c r="E293" s="70">
        <v>18</v>
      </c>
      <c r="F293" s="118">
        <f t="shared" si="32"/>
        <v>1385.4456</v>
      </c>
      <c r="G293" s="50">
        <v>0.1</v>
      </c>
      <c r="H293" s="50" t="s">
        <v>119</v>
      </c>
      <c r="I293" s="84">
        <f t="shared" si="33"/>
        <v>1009.4111733489757</v>
      </c>
      <c r="J293" s="27">
        <f t="shared" si="34"/>
        <v>5.0470558667448779</v>
      </c>
      <c r="K293" s="27" t="str">
        <f t="shared" si="35"/>
        <v>DEJAR</v>
      </c>
      <c r="L293" s="27" t="str">
        <f t="shared" si="36"/>
        <v>DEJAR</v>
      </c>
      <c r="M293" s="27" t="str">
        <f t="shared" si="37"/>
        <v>DEJAR</v>
      </c>
    </row>
    <row r="294" spans="1:13" x14ac:dyDescent="0.25">
      <c r="A294" t="s">
        <v>57</v>
      </c>
      <c r="B294" s="61">
        <v>9</v>
      </c>
      <c r="C294" s="63" t="s">
        <v>93</v>
      </c>
      <c r="D294" s="66">
        <v>24</v>
      </c>
      <c r="E294" s="70">
        <v>18</v>
      </c>
      <c r="F294" s="118">
        <f t="shared" si="32"/>
        <v>452.3904</v>
      </c>
      <c r="G294" s="50">
        <v>0.1</v>
      </c>
      <c r="H294" s="50" t="s">
        <v>119</v>
      </c>
      <c r="I294" s="84">
        <f t="shared" si="33"/>
        <v>265.94050449183845</v>
      </c>
      <c r="J294" s="27">
        <f t="shared" si="34"/>
        <v>1.3297025224591923</v>
      </c>
      <c r="K294" s="27" t="str">
        <f t="shared" si="35"/>
        <v>DEJAR</v>
      </c>
      <c r="L294" s="27" t="str">
        <f t="shared" si="36"/>
        <v>DEJAR</v>
      </c>
      <c r="M294" s="27" t="str">
        <f t="shared" si="37"/>
        <v>DEJAR</v>
      </c>
    </row>
    <row r="295" spans="1:13" x14ac:dyDescent="0.25">
      <c r="A295" t="s">
        <v>57</v>
      </c>
      <c r="B295" s="61">
        <v>10</v>
      </c>
      <c r="C295" s="63" t="s">
        <v>95</v>
      </c>
      <c r="D295" s="66">
        <v>10</v>
      </c>
      <c r="E295" s="70">
        <v>8</v>
      </c>
      <c r="F295" s="118">
        <f t="shared" si="32"/>
        <v>78.539999999999992</v>
      </c>
      <c r="G295" s="50">
        <v>0.1</v>
      </c>
      <c r="H295" s="83" t="s">
        <v>118</v>
      </c>
      <c r="I295" s="84">
        <f>0.15991*D295^2.32764</f>
        <v>34.002873775253192</v>
      </c>
      <c r="J295" s="27">
        <f t="shared" si="34"/>
        <v>0.17001436887626595</v>
      </c>
      <c r="K295" s="27" t="str">
        <f t="shared" si="35"/>
        <v>DEJAR</v>
      </c>
      <c r="L295" s="27" t="str">
        <f t="shared" si="36"/>
        <v>DEJAR</v>
      </c>
      <c r="M295" s="27" t="str">
        <f t="shared" si="37"/>
        <v>DEJAR</v>
      </c>
    </row>
    <row r="296" spans="1:13" x14ac:dyDescent="0.25">
      <c r="A296" t="s">
        <v>57</v>
      </c>
      <c r="B296" s="61">
        <v>11</v>
      </c>
      <c r="C296" s="63" t="s">
        <v>93</v>
      </c>
      <c r="D296" s="66">
        <v>19</v>
      </c>
      <c r="E296" s="70">
        <v>10</v>
      </c>
      <c r="F296" s="118">
        <f t="shared" si="32"/>
        <v>283.52940000000001</v>
      </c>
      <c r="G296" s="50">
        <v>0.1</v>
      </c>
      <c r="H296" s="50" t="s">
        <v>119</v>
      </c>
      <c r="I296" s="84">
        <f t="shared" ref="I296:I312" si="38">0.13647*D296^2.38351</f>
        <v>152.39095368994771</v>
      </c>
      <c r="J296" s="27">
        <f t="shared" si="34"/>
        <v>0.76195476844973853</v>
      </c>
      <c r="K296" s="27" t="str">
        <f t="shared" si="35"/>
        <v>DEJAR</v>
      </c>
      <c r="L296" s="27" t="str">
        <f t="shared" si="36"/>
        <v>DEJAR</v>
      </c>
      <c r="M296" s="27" t="str">
        <f t="shared" si="37"/>
        <v>DEJAR</v>
      </c>
    </row>
    <row r="297" spans="1:13" x14ac:dyDescent="0.25">
      <c r="A297" t="s">
        <v>57</v>
      </c>
      <c r="B297" s="61">
        <v>12</v>
      </c>
      <c r="C297" s="63" t="s">
        <v>93</v>
      </c>
      <c r="D297" s="66">
        <v>30</v>
      </c>
      <c r="E297" s="70">
        <v>12</v>
      </c>
      <c r="F297" s="118">
        <f t="shared" si="32"/>
        <v>706.86</v>
      </c>
      <c r="G297" s="50">
        <v>0.1</v>
      </c>
      <c r="H297" s="50" t="s">
        <v>119</v>
      </c>
      <c r="I297" s="84">
        <f t="shared" si="38"/>
        <v>452.65828470787153</v>
      </c>
      <c r="J297" s="27">
        <f t="shared" si="34"/>
        <v>2.2632914235393575</v>
      </c>
      <c r="K297" s="27" t="str">
        <f t="shared" si="35"/>
        <v>DEJAR</v>
      </c>
      <c r="L297" s="27" t="str">
        <f t="shared" si="36"/>
        <v>DEJAR</v>
      </c>
      <c r="M297" s="27" t="str">
        <f t="shared" si="37"/>
        <v>DEJAR</v>
      </c>
    </row>
    <row r="298" spans="1:13" x14ac:dyDescent="0.25">
      <c r="A298" t="s">
        <v>57</v>
      </c>
      <c r="B298" s="61">
        <v>13</v>
      </c>
      <c r="C298" s="63" t="s">
        <v>93</v>
      </c>
      <c r="D298" s="66">
        <v>26</v>
      </c>
      <c r="E298" s="70">
        <v>12</v>
      </c>
      <c r="F298" s="118">
        <f t="shared" si="32"/>
        <v>530.93039999999996</v>
      </c>
      <c r="G298" s="50">
        <v>0.1</v>
      </c>
      <c r="H298" s="50" t="s">
        <v>119</v>
      </c>
      <c r="I298" s="84">
        <f t="shared" si="38"/>
        <v>321.84021980583157</v>
      </c>
      <c r="J298" s="27">
        <f t="shared" si="34"/>
        <v>1.6092010990291576</v>
      </c>
      <c r="K298" s="27" t="str">
        <f t="shared" si="35"/>
        <v>DEJAR</v>
      </c>
      <c r="L298" s="27" t="str">
        <f t="shared" si="36"/>
        <v>DEJAR</v>
      </c>
      <c r="M298" s="27" t="str">
        <f t="shared" si="37"/>
        <v>DEJAR</v>
      </c>
    </row>
    <row r="299" spans="1:13" x14ac:dyDescent="0.25">
      <c r="A299" t="s">
        <v>57</v>
      </c>
      <c r="B299" s="61">
        <v>14</v>
      </c>
      <c r="C299" s="63" t="s">
        <v>93</v>
      </c>
      <c r="D299" s="66">
        <v>35</v>
      </c>
      <c r="E299" s="70">
        <v>12</v>
      </c>
      <c r="F299" s="118">
        <f t="shared" si="32"/>
        <v>962.11500000000001</v>
      </c>
      <c r="G299" s="50">
        <v>0.1</v>
      </c>
      <c r="H299" s="50" t="s">
        <v>119</v>
      </c>
      <c r="I299" s="84">
        <f t="shared" si="38"/>
        <v>653.64029291244719</v>
      </c>
      <c r="J299" s="27">
        <f t="shared" si="34"/>
        <v>3.2682014645622357</v>
      </c>
      <c r="K299" s="27" t="str">
        <f t="shared" si="35"/>
        <v>DEJAR</v>
      </c>
      <c r="L299" s="27" t="str">
        <f t="shared" si="36"/>
        <v>DEJAR</v>
      </c>
      <c r="M299" s="27" t="str">
        <f t="shared" si="37"/>
        <v>DEJAR</v>
      </c>
    </row>
    <row r="300" spans="1:13" x14ac:dyDescent="0.25">
      <c r="A300" t="s">
        <v>57</v>
      </c>
      <c r="B300" s="61">
        <v>15</v>
      </c>
      <c r="C300" s="63" t="s">
        <v>93</v>
      </c>
      <c r="D300" s="66">
        <v>24</v>
      </c>
      <c r="E300" s="70">
        <v>12</v>
      </c>
      <c r="F300" s="118">
        <f t="shared" si="32"/>
        <v>452.3904</v>
      </c>
      <c r="G300" s="50">
        <v>0.1</v>
      </c>
      <c r="H300" s="50" t="s">
        <v>119</v>
      </c>
      <c r="I300" s="84">
        <f t="shared" si="38"/>
        <v>265.94050449183845</v>
      </c>
      <c r="J300" s="27">
        <f t="shared" si="34"/>
        <v>1.3297025224591923</v>
      </c>
      <c r="K300" s="27" t="str">
        <f t="shared" si="35"/>
        <v>DEJAR</v>
      </c>
      <c r="L300" s="27" t="str">
        <f t="shared" si="36"/>
        <v>DEJAR</v>
      </c>
      <c r="M300" s="27" t="str">
        <f t="shared" si="37"/>
        <v>DEJAR</v>
      </c>
    </row>
    <row r="301" spans="1:13" x14ac:dyDescent="0.25">
      <c r="A301" t="s">
        <v>57</v>
      </c>
      <c r="B301" s="61">
        <v>16</v>
      </c>
      <c r="C301" s="63" t="s">
        <v>93</v>
      </c>
      <c r="D301" s="66">
        <v>28</v>
      </c>
      <c r="E301" s="70">
        <v>12</v>
      </c>
      <c r="F301" s="118">
        <f t="shared" si="32"/>
        <v>615.75360000000001</v>
      </c>
      <c r="G301" s="50">
        <v>0.1</v>
      </c>
      <c r="H301" s="50" t="s">
        <v>119</v>
      </c>
      <c r="I301" s="84">
        <f t="shared" si="38"/>
        <v>384.0191047547313</v>
      </c>
      <c r="J301" s="27">
        <f t="shared" si="34"/>
        <v>1.9200955237736563</v>
      </c>
      <c r="K301" s="27" t="str">
        <f t="shared" si="35"/>
        <v>DEJAR</v>
      </c>
      <c r="L301" s="27" t="str">
        <f t="shared" si="36"/>
        <v>DEJAR</v>
      </c>
      <c r="M301" s="27" t="str">
        <f t="shared" si="37"/>
        <v>DEJAR</v>
      </c>
    </row>
    <row r="302" spans="1:13" x14ac:dyDescent="0.25">
      <c r="A302" t="s">
        <v>57</v>
      </c>
      <c r="B302" s="61">
        <v>17</v>
      </c>
      <c r="C302" s="63" t="s">
        <v>93</v>
      </c>
      <c r="D302" s="66">
        <v>97</v>
      </c>
      <c r="E302" s="70">
        <v>22</v>
      </c>
      <c r="F302" s="118">
        <f t="shared" si="32"/>
        <v>7389.8285999999998</v>
      </c>
      <c r="G302" s="50">
        <v>0.1</v>
      </c>
      <c r="H302" s="50" t="s">
        <v>119</v>
      </c>
      <c r="I302" s="84">
        <f t="shared" si="38"/>
        <v>7422.1117317769904</v>
      </c>
      <c r="J302" s="27">
        <f t="shared" si="34"/>
        <v>37.110558658884948</v>
      </c>
      <c r="K302" s="27" t="str">
        <f t="shared" si="35"/>
        <v>DEJAR</v>
      </c>
      <c r="L302" s="27" t="str">
        <f t="shared" si="36"/>
        <v>DEJAR</v>
      </c>
      <c r="M302" s="27" t="str">
        <f t="shared" si="37"/>
        <v>DEJAR</v>
      </c>
    </row>
    <row r="303" spans="1:13" x14ac:dyDescent="0.25">
      <c r="A303" t="s">
        <v>57</v>
      </c>
      <c r="B303" s="61">
        <v>18</v>
      </c>
      <c r="C303" s="63" t="s">
        <v>93</v>
      </c>
      <c r="D303" s="66">
        <v>29</v>
      </c>
      <c r="E303" s="70">
        <v>15</v>
      </c>
      <c r="F303" s="118">
        <f t="shared" si="32"/>
        <v>660.52139999999997</v>
      </c>
      <c r="G303" s="50">
        <v>0.1</v>
      </c>
      <c r="H303" s="50" t="s">
        <v>119</v>
      </c>
      <c r="I303" s="84">
        <f t="shared" si="38"/>
        <v>417.52015350701288</v>
      </c>
      <c r="J303" s="27">
        <f t="shared" si="34"/>
        <v>2.0876007675350641</v>
      </c>
      <c r="K303" s="27" t="str">
        <f t="shared" si="35"/>
        <v>DEJAR</v>
      </c>
      <c r="L303" s="27" t="str">
        <f t="shared" si="36"/>
        <v>DEJAR</v>
      </c>
      <c r="M303" s="27" t="str">
        <f t="shared" si="37"/>
        <v>DEJAR</v>
      </c>
    </row>
    <row r="304" spans="1:13" x14ac:dyDescent="0.25">
      <c r="A304" t="s">
        <v>57</v>
      </c>
      <c r="B304" s="61">
        <v>19</v>
      </c>
      <c r="C304" s="63" t="s">
        <v>93</v>
      </c>
      <c r="D304" s="66">
        <v>14</v>
      </c>
      <c r="E304" s="70">
        <v>17</v>
      </c>
      <c r="F304" s="118">
        <f t="shared" si="32"/>
        <v>153.9384</v>
      </c>
      <c r="G304" s="50">
        <v>0.1</v>
      </c>
      <c r="H304" s="50" t="s">
        <v>119</v>
      </c>
      <c r="I304" s="84">
        <f t="shared" si="38"/>
        <v>73.59440964790268</v>
      </c>
      <c r="J304" s="27">
        <f t="shared" si="34"/>
        <v>0.36797204823951335</v>
      </c>
      <c r="K304" s="27" t="str">
        <f t="shared" si="35"/>
        <v>DEJAR</v>
      </c>
      <c r="L304" s="27" t="str">
        <f t="shared" si="36"/>
        <v>DEJAR</v>
      </c>
      <c r="M304" s="27" t="str">
        <f t="shared" si="37"/>
        <v>DEJAR</v>
      </c>
    </row>
    <row r="305" spans="1:13" x14ac:dyDescent="0.25">
      <c r="A305" t="s">
        <v>57</v>
      </c>
      <c r="B305" s="61">
        <v>20</v>
      </c>
      <c r="C305" s="63" t="s">
        <v>93</v>
      </c>
      <c r="D305" s="66">
        <v>13</v>
      </c>
      <c r="E305" s="70">
        <v>18</v>
      </c>
      <c r="F305" s="118">
        <f t="shared" si="32"/>
        <v>132.73259999999999</v>
      </c>
      <c r="G305" s="50">
        <v>0.1</v>
      </c>
      <c r="H305" s="50" t="s">
        <v>119</v>
      </c>
      <c r="I305" s="84">
        <f t="shared" si="38"/>
        <v>61.678288096341362</v>
      </c>
      <c r="J305" s="27">
        <f t="shared" si="34"/>
        <v>0.3083914404817068</v>
      </c>
      <c r="K305" s="27" t="str">
        <f t="shared" si="35"/>
        <v>DEJAR</v>
      </c>
      <c r="L305" s="27" t="str">
        <f t="shared" si="36"/>
        <v>DEJAR</v>
      </c>
      <c r="M305" s="27" t="str">
        <f t="shared" si="37"/>
        <v>DEJAR</v>
      </c>
    </row>
    <row r="306" spans="1:13" x14ac:dyDescent="0.25">
      <c r="A306" t="s">
        <v>57</v>
      </c>
      <c r="B306" s="61">
        <v>21</v>
      </c>
      <c r="C306" s="63" t="s">
        <v>93</v>
      </c>
      <c r="D306" s="66">
        <v>33</v>
      </c>
      <c r="E306" s="70">
        <v>9</v>
      </c>
      <c r="F306" s="118">
        <f t="shared" si="32"/>
        <v>855.30060000000003</v>
      </c>
      <c r="G306" s="50">
        <v>0.1</v>
      </c>
      <c r="H306" s="50" t="s">
        <v>119</v>
      </c>
      <c r="I306" s="84">
        <f t="shared" si="38"/>
        <v>568.10727714388111</v>
      </c>
      <c r="J306" s="27">
        <f t="shared" si="34"/>
        <v>2.8405363857194055</v>
      </c>
      <c r="K306" s="27" t="str">
        <f t="shared" si="35"/>
        <v>DEJAR</v>
      </c>
      <c r="L306" s="27" t="str">
        <f t="shared" si="36"/>
        <v>DEJAR</v>
      </c>
      <c r="M306" s="27" t="str">
        <f t="shared" si="37"/>
        <v>DEJAR</v>
      </c>
    </row>
    <row r="307" spans="1:13" x14ac:dyDescent="0.25">
      <c r="A307" t="s">
        <v>57</v>
      </c>
      <c r="B307" s="61">
        <v>22</v>
      </c>
      <c r="C307" s="63" t="s">
        <v>93</v>
      </c>
      <c r="D307" s="66">
        <v>63</v>
      </c>
      <c r="E307" s="70">
        <v>30</v>
      </c>
      <c r="F307" s="118">
        <f t="shared" si="32"/>
        <v>3117.2525999999998</v>
      </c>
      <c r="G307" s="50">
        <v>0.1</v>
      </c>
      <c r="H307" s="50" t="s">
        <v>119</v>
      </c>
      <c r="I307" s="84">
        <f t="shared" si="38"/>
        <v>2653.2818400598117</v>
      </c>
      <c r="J307" s="27">
        <f t="shared" si="34"/>
        <v>13.266409200299059</v>
      </c>
      <c r="K307" s="27" t="str">
        <f t="shared" si="35"/>
        <v>DEJAR</v>
      </c>
      <c r="L307" s="27" t="str">
        <f t="shared" si="36"/>
        <v>DEJAR</v>
      </c>
      <c r="M307" s="27" t="str">
        <f t="shared" si="37"/>
        <v>DEJAR</v>
      </c>
    </row>
    <row r="308" spans="1:13" x14ac:dyDescent="0.25">
      <c r="A308" t="s">
        <v>57</v>
      </c>
      <c r="B308" s="61">
        <v>23</v>
      </c>
      <c r="C308" s="63" t="s">
        <v>93</v>
      </c>
      <c r="D308" s="66">
        <v>21</v>
      </c>
      <c r="E308" s="70">
        <v>12</v>
      </c>
      <c r="F308" s="118">
        <f t="shared" si="32"/>
        <v>346.3614</v>
      </c>
      <c r="G308" s="50">
        <v>0.1</v>
      </c>
      <c r="H308" s="50" t="s">
        <v>119</v>
      </c>
      <c r="I308" s="84">
        <f t="shared" si="38"/>
        <v>193.44615534703902</v>
      </c>
      <c r="J308" s="27">
        <f t="shared" si="34"/>
        <v>0.96723077673519509</v>
      </c>
      <c r="K308" s="27" t="str">
        <f t="shared" si="35"/>
        <v>DEJAR</v>
      </c>
      <c r="L308" s="27" t="str">
        <f t="shared" si="36"/>
        <v>DEJAR</v>
      </c>
      <c r="M308" s="27" t="str">
        <f t="shared" si="37"/>
        <v>DEJAR</v>
      </c>
    </row>
    <row r="309" spans="1:13" x14ac:dyDescent="0.25">
      <c r="A309" t="s">
        <v>57</v>
      </c>
      <c r="B309" s="61">
        <v>24</v>
      </c>
      <c r="C309" s="63" t="s">
        <v>93</v>
      </c>
      <c r="D309" s="66">
        <v>44</v>
      </c>
      <c r="E309" s="70">
        <v>14</v>
      </c>
      <c r="F309" s="118">
        <f t="shared" si="32"/>
        <v>1520.5344</v>
      </c>
      <c r="G309" s="50">
        <v>0.1</v>
      </c>
      <c r="H309" s="50" t="s">
        <v>119</v>
      </c>
      <c r="I309" s="84">
        <f t="shared" si="38"/>
        <v>1127.7766031692836</v>
      </c>
      <c r="J309" s="27">
        <f t="shared" si="34"/>
        <v>5.6388830158464174</v>
      </c>
      <c r="K309" s="27" t="str">
        <f t="shared" si="35"/>
        <v>DEJAR</v>
      </c>
      <c r="L309" s="27" t="str">
        <f t="shared" si="36"/>
        <v>DEJAR</v>
      </c>
      <c r="M309" s="27" t="str">
        <f t="shared" si="37"/>
        <v>DEJAR</v>
      </c>
    </row>
    <row r="310" spans="1:13" x14ac:dyDescent="0.25">
      <c r="A310" t="s">
        <v>57</v>
      </c>
      <c r="B310" s="61">
        <v>25</v>
      </c>
      <c r="C310" s="63" t="s">
        <v>93</v>
      </c>
      <c r="D310" s="66">
        <v>21</v>
      </c>
      <c r="E310" s="70">
        <v>15</v>
      </c>
      <c r="F310" s="118">
        <f t="shared" si="32"/>
        <v>346.3614</v>
      </c>
      <c r="G310" s="50">
        <v>0.1</v>
      </c>
      <c r="H310" s="50" t="s">
        <v>119</v>
      </c>
      <c r="I310" s="84">
        <f t="shared" si="38"/>
        <v>193.44615534703902</v>
      </c>
      <c r="J310" s="27">
        <f t="shared" si="34"/>
        <v>0.96723077673519509</v>
      </c>
      <c r="K310" s="27" t="str">
        <f t="shared" si="35"/>
        <v>DEJAR</v>
      </c>
      <c r="L310" s="27" t="str">
        <f t="shared" si="36"/>
        <v>DEJAR</v>
      </c>
      <c r="M310" s="27" t="str">
        <f t="shared" si="37"/>
        <v>DEJAR</v>
      </c>
    </row>
    <row r="311" spans="1:13" x14ac:dyDescent="0.25">
      <c r="A311" t="s">
        <v>57</v>
      </c>
      <c r="B311" s="61">
        <v>26</v>
      </c>
      <c r="C311" s="63" t="s">
        <v>93</v>
      </c>
      <c r="D311" s="66">
        <v>44</v>
      </c>
      <c r="E311" s="70">
        <v>30</v>
      </c>
      <c r="F311" s="118">
        <f t="shared" si="32"/>
        <v>1520.5344</v>
      </c>
      <c r="G311" s="50">
        <v>0.1</v>
      </c>
      <c r="H311" s="50" t="s">
        <v>119</v>
      </c>
      <c r="I311" s="84">
        <f t="shared" si="38"/>
        <v>1127.7766031692836</v>
      </c>
      <c r="J311" s="27">
        <f t="shared" si="34"/>
        <v>5.6388830158464174</v>
      </c>
      <c r="K311" s="27" t="str">
        <f t="shared" si="35"/>
        <v>DEJAR</v>
      </c>
      <c r="L311" s="27" t="str">
        <f t="shared" si="36"/>
        <v>DEJAR</v>
      </c>
      <c r="M311" s="27" t="str">
        <f t="shared" si="37"/>
        <v>DEJAR</v>
      </c>
    </row>
    <row r="312" spans="1:13" x14ac:dyDescent="0.25">
      <c r="A312" t="s">
        <v>57</v>
      </c>
      <c r="B312" s="61">
        <v>27</v>
      </c>
      <c r="C312" s="63" t="s">
        <v>93</v>
      </c>
      <c r="D312" s="66">
        <v>23</v>
      </c>
      <c r="E312" s="70">
        <v>15</v>
      </c>
      <c r="F312" s="118">
        <f t="shared" si="32"/>
        <v>415.47660000000002</v>
      </c>
      <c r="G312" s="50">
        <v>0.1</v>
      </c>
      <c r="H312" s="50" t="s">
        <v>119</v>
      </c>
      <c r="I312" s="84">
        <f t="shared" si="38"/>
        <v>240.28635306200815</v>
      </c>
      <c r="J312" s="27">
        <f t="shared" si="34"/>
        <v>1.2014317653100408</v>
      </c>
      <c r="K312" s="27" t="str">
        <f t="shared" si="35"/>
        <v>DEJAR</v>
      </c>
      <c r="L312" s="27" t="str">
        <f t="shared" si="36"/>
        <v>DEJAR</v>
      </c>
      <c r="M312" s="27" t="str">
        <f t="shared" si="37"/>
        <v>DEJAR</v>
      </c>
    </row>
    <row r="313" spans="1:13" x14ac:dyDescent="0.25">
      <c r="A313" t="s">
        <v>58</v>
      </c>
      <c r="B313" s="61">
        <v>1</v>
      </c>
      <c r="C313" s="63" t="s">
        <v>95</v>
      </c>
      <c r="D313" s="66">
        <v>14</v>
      </c>
      <c r="E313" s="70">
        <v>10</v>
      </c>
      <c r="F313" s="118">
        <f t="shared" si="32"/>
        <v>153.9384</v>
      </c>
      <c r="G313" s="50">
        <v>0.1</v>
      </c>
      <c r="H313" s="83" t="s">
        <v>118</v>
      </c>
      <c r="I313" s="84">
        <f t="shared" ref="I313:I314" si="39">0.15991*D313^2.32764</f>
        <v>74.413046354606593</v>
      </c>
      <c r="J313" s="27">
        <f t="shared" si="34"/>
        <v>0.37206523177303291</v>
      </c>
      <c r="K313" s="27" t="str">
        <f t="shared" si="35"/>
        <v>DEJAR</v>
      </c>
      <c r="L313" s="27" t="str">
        <f t="shared" si="36"/>
        <v>DEJAR</v>
      </c>
      <c r="M313" s="27" t="str">
        <f t="shared" si="37"/>
        <v>DEJAR</v>
      </c>
    </row>
    <row r="314" spans="1:13" x14ac:dyDescent="0.25">
      <c r="A314" t="s">
        <v>58</v>
      </c>
      <c r="B314" s="61">
        <v>2</v>
      </c>
      <c r="C314" s="63" t="s">
        <v>95</v>
      </c>
      <c r="D314" s="66">
        <v>26</v>
      </c>
      <c r="E314" s="70">
        <v>14</v>
      </c>
      <c r="F314" s="118">
        <f t="shared" si="32"/>
        <v>530.93039999999996</v>
      </c>
      <c r="G314" s="50">
        <v>0.1</v>
      </c>
      <c r="H314" s="83" t="s">
        <v>118</v>
      </c>
      <c r="I314" s="84">
        <f t="shared" si="39"/>
        <v>314.35776105795452</v>
      </c>
      <c r="J314" s="27">
        <f t="shared" si="34"/>
        <v>1.5717888052897726</v>
      </c>
      <c r="K314" s="27" t="str">
        <f t="shared" si="35"/>
        <v>DEJAR</v>
      </c>
      <c r="L314" s="27" t="str">
        <f t="shared" si="36"/>
        <v>DEJAR</v>
      </c>
      <c r="M314" s="27" t="str">
        <f t="shared" si="37"/>
        <v>DEJAR</v>
      </c>
    </row>
    <row r="315" spans="1:13" x14ac:dyDescent="0.25">
      <c r="A315" t="s">
        <v>58</v>
      </c>
      <c r="B315" s="61">
        <v>3</v>
      </c>
      <c r="C315" s="63" t="s">
        <v>93</v>
      </c>
      <c r="D315" s="66">
        <v>35</v>
      </c>
      <c r="E315" s="70">
        <v>17</v>
      </c>
      <c r="F315" s="118">
        <f t="shared" si="32"/>
        <v>962.11500000000001</v>
      </c>
      <c r="G315" s="50">
        <v>0.1</v>
      </c>
      <c r="H315" s="50" t="s">
        <v>119</v>
      </c>
      <c r="I315" s="84">
        <f>0.13647*D315^2.38351</f>
        <v>653.64029291244719</v>
      </c>
      <c r="J315" s="27">
        <f t="shared" si="34"/>
        <v>3.2682014645622357</v>
      </c>
      <c r="K315" s="27" t="str">
        <f t="shared" si="35"/>
        <v>DEJAR</v>
      </c>
      <c r="L315" s="27" t="str">
        <f t="shared" si="36"/>
        <v>DEJAR</v>
      </c>
      <c r="M315" s="27" t="str">
        <f t="shared" si="37"/>
        <v>DEJAR</v>
      </c>
    </row>
    <row r="316" spans="1:13" x14ac:dyDescent="0.25">
      <c r="A316" t="s">
        <v>58</v>
      </c>
      <c r="B316" s="61">
        <v>4</v>
      </c>
      <c r="C316" s="63" t="s">
        <v>95</v>
      </c>
      <c r="D316" s="66">
        <v>21</v>
      </c>
      <c r="E316" s="70">
        <v>12</v>
      </c>
      <c r="F316" s="118">
        <f t="shared" si="32"/>
        <v>346.3614</v>
      </c>
      <c r="G316" s="50">
        <v>0.1</v>
      </c>
      <c r="H316" s="83" t="s">
        <v>118</v>
      </c>
      <c r="I316" s="84">
        <f t="shared" ref="I316:I318" si="40">0.15991*D316^2.32764</f>
        <v>191.21684246269251</v>
      </c>
      <c r="J316" s="27">
        <f t="shared" si="34"/>
        <v>0.95608421231346252</v>
      </c>
      <c r="K316" s="27" t="str">
        <f t="shared" si="35"/>
        <v>DEJAR</v>
      </c>
      <c r="L316" s="27" t="str">
        <f t="shared" si="36"/>
        <v>DEJAR</v>
      </c>
      <c r="M316" s="27" t="str">
        <f t="shared" si="37"/>
        <v>DEJAR</v>
      </c>
    </row>
    <row r="317" spans="1:13" x14ac:dyDescent="0.25">
      <c r="A317" t="s">
        <v>58</v>
      </c>
      <c r="B317" s="61">
        <v>5</v>
      </c>
      <c r="C317" s="63" t="s">
        <v>95</v>
      </c>
      <c r="D317" s="66">
        <v>23</v>
      </c>
      <c r="E317" s="70">
        <v>12</v>
      </c>
      <c r="F317" s="118">
        <f t="shared" si="32"/>
        <v>415.47660000000002</v>
      </c>
      <c r="G317" s="50">
        <v>0.1</v>
      </c>
      <c r="H317" s="83" t="s">
        <v>118</v>
      </c>
      <c r="I317" s="84">
        <f t="shared" si="40"/>
        <v>236.31310333101464</v>
      </c>
      <c r="J317" s="27">
        <f t="shared" si="34"/>
        <v>1.1815655166550731</v>
      </c>
      <c r="K317" s="27" t="str">
        <f t="shared" si="35"/>
        <v>DEJAR</v>
      </c>
      <c r="L317" s="27" t="str">
        <f t="shared" si="36"/>
        <v>DEJAR</v>
      </c>
      <c r="M317" s="27" t="str">
        <f t="shared" si="37"/>
        <v>DEJAR</v>
      </c>
    </row>
    <row r="318" spans="1:13" x14ac:dyDescent="0.25">
      <c r="A318" t="s">
        <v>58</v>
      </c>
      <c r="B318" s="61">
        <v>6</v>
      </c>
      <c r="C318" s="63" t="s">
        <v>95</v>
      </c>
      <c r="D318" s="66">
        <v>19</v>
      </c>
      <c r="E318" s="70">
        <v>10</v>
      </c>
      <c r="F318" s="118">
        <f t="shared" si="32"/>
        <v>283.52940000000001</v>
      </c>
      <c r="G318" s="50">
        <v>0.1</v>
      </c>
      <c r="H318" s="83" t="s">
        <v>118</v>
      </c>
      <c r="I318" s="84">
        <f t="shared" si="40"/>
        <v>151.47942747069629</v>
      </c>
      <c r="J318" s="27">
        <f t="shared" si="34"/>
        <v>0.75739713735348135</v>
      </c>
      <c r="K318" s="27" t="str">
        <f t="shared" si="35"/>
        <v>DEJAR</v>
      </c>
      <c r="L318" s="27" t="str">
        <f t="shared" si="36"/>
        <v>DEJAR</v>
      </c>
      <c r="M318" s="27" t="str">
        <f t="shared" si="37"/>
        <v>DEJAR</v>
      </c>
    </row>
    <row r="319" spans="1:13" x14ac:dyDescent="0.25">
      <c r="A319" t="s">
        <v>58</v>
      </c>
      <c r="B319" s="61">
        <v>7</v>
      </c>
      <c r="C319" s="63" t="s">
        <v>93</v>
      </c>
      <c r="D319" s="66">
        <v>12</v>
      </c>
      <c r="E319" s="70">
        <v>8</v>
      </c>
      <c r="F319" s="118">
        <f t="shared" si="32"/>
        <v>113.0976</v>
      </c>
      <c r="G319" s="50">
        <v>0.1</v>
      </c>
      <c r="H319" s="50" t="s">
        <v>119</v>
      </c>
      <c r="I319" s="84">
        <f t="shared" ref="I319:I321" si="41">0.13647*D319^2.38351</f>
        <v>50.965522775338236</v>
      </c>
      <c r="J319" s="27">
        <f t="shared" si="34"/>
        <v>0.25482761387669117</v>
      </c>
      <c r="K319" s="27" t="str">
        <f t="shared" si="35"/>
        <v>DEJAR</v>
      </c>
      <c r="L319" s="27" t="str">
        <f t="shared" si="36"/>
        <v>DEJAR</v>
      </c>
      <c r="M319" s="27" t="str">
        <f t="shared" si="37"/>
        <v>DEJAR</v>
      </c>
    </row>
    <row r="320" spans="1:13" x14ac:dyDescent="0.25">
      <c r="A320" t="s">
        <v>58</v>
      </c>
      <c r="B320" s="61">
        <v>8</v>
      </c>
      <c r="C320" s="63" t="s">
        <v>93</v>
      </c>
      <c r="D320" s="66">
        <v>15</v>
      </c>
      <c r="E320" s="70">
        <v>11</v>
      </c>
      <c r="F320" s="118">
        <f t="shared" si="32"/>
        <v>176.715</v>
      </c>
      <c r="G320" s="50">
        <v>0.1</v>
      </c>
      <c r="H320" s="50" t="s">
        <v>119</v>
      </c>
      <c r="I320" s="84">
        <f t="shared" si="41"/>
        <v>86.748598761993364</v>
      </c>
      <c r="J320" s="27">
        <f t="shared" si="34"/>
        <v>0.43374299380996684</v>
      </c>
      <c r="K320" s="27" t="str">
        <f t="shared" si="35"/>
        <v>DEJAR</v>
      </c>
      <c r="L320" s="27" t="str">
        <f t="shared" si="36"/>
        <v>DEJAR</v>
      </c>
      <c r="M320" s="27" t="str">
        <f t="shared" si="37"/>
        <v>DEJAR</v>
      </c>
    </row>
    <row r="321" spans="1:13" x14ac:dyDescent="0.25">
      <c r="A321" t="s">
        <v>58</v>
      </c>
      <c r="B321" s="61">
        <v>9</v>
      </c>
      <c r="C321" s="61" t="s">
        <v>93</v>
      </c>
      <c r="D321" s="67">
        <v>28</v>
      </c>
      <c r="E321" s="70">
        <v>14</v>
      </c>
      <c r="F321" s="118">
        <f t="shared" si="32"/>
        <v>615.75360000000001</v>
      </c>
      <c r="G321" s="50">
        <v>0.1</v>
      </c>
      <c r="H321" s="50" t="s">
        <v>119</v>
      </c>
      <c r="I321" s="84">
        <f t="shared" si="41"/>
        <v>384.0191047547313</v>
      </c>
      <c r="J321" s="27">
        <f t="shared" si="34"/>
        <v>1.9200955237736563</v>
      </c>
      <c r="K321" s="27" t="str">
        <f t="shared" si="35"/>
        <v>DEJAR</v>
      </c>
      <c r="L321" s="27" t="str">
        <f t="shared" si="36"/>
        <v>DEJAR</v>
      </c>
      <c r="M321" s="27" t="str">
        <f t="shared" si="37"/>
        <v>DEJAR</v>
      </c>
    </row>
    <row r="322" spans="1:13" x14ac:dyDescent="0.25">
      <c r="A322" t="s">
        <v>58</v>
      </c>
      <c r="B322" s="61">
        <v>10</v>
      </c>
      <c r="C322" s="61" t="s">
        <v>95</v>
      </c>
      <c r="D322" s="66">
        <v>24</v>
      </c>
      <c r="E322" s="70">
        <v>15</v>
      </c>
      <c r="F322" s="118">
        <f t="shared" si="32"/>
        <v>452.3904</v>
      </c>
      <c r="G322" s="50">
        <v>0.1</v>
      </c>
      <c r="H322" s="83" t="s">
        <v>118</v>
      </c>
      <c r="I322" s="84">
        <f>0.15991*D322^2.32764</f>
        <v>260.92189134611579</v>
      </c>
      <c r="J322" s="27">
        <f t="shared" si="34"/>
        <v>1.3046094567305788</v>
      </c>
      <c r="K322" s="27" t="str">
        <f t="shared" si="35"/>
        <v>DEJAR</v>
      </c>
      <c r="L322" s="27" t="str">
        <f t="shared" si="36"/>
        <v>DEJAR</v>
      </c>
      <c r="M322" s="27" t="str">
        <f t="shared" si="37"/>
        <v>DEJAR</v>
      </c>
    </row>
    <row r="323" spans="1:13" x14ac:dyDescent="0.25">
      <c r="A323" t="s">
        <v>58</v>
      </c>
      <c r="B323" s="61">
        <v>11</v>
      </c>
      <c r="C323" s="61" t="s">
        <v>93</v>
      </c>
      <c r="D323" s="66">
        <v>32</v>
      </c>
      <c r="E323" s="70">
        <v>18</v>
      </c>
      <c r="F323" s="118">
        <f t="shared" ref="F323:F386" si="42">(3.1416/4)*D323^2</f>
        <v>804.24959999999999</v>
      </c>
      <c r="G323" s="50">
        <v>0.1</v>
      </c>
      <c r="H323" s="50" t="s">
        <v>119</v>
      </c>
      <c r="I323" s="84">
        <f t="shared" ref="I323:I325" si="43">0.13647*D323^2.38351</f>
        <v>527.931063141393</v>
      </c>
      <c r="J323" s="27">
        <f t="shared" ref="J323:J386" si="44">((I323/1000)*0.5)/G323</f>
        <v>2.6396553157069649</v>
      </c>
      <c r="K323" s="27" t="str">
        <f t="shared" ref="K323:K386" si="45">+IF(D323&gt;=10,"DEJAR","DEPURAR")</f>
        <v>DEJAR</v>
      </c>
      <c r="L323" s="27" t="str">
        <f t="shared" ref="L323:L386" si="46">+IF(E323&gt;=5,"DEJAR","DEPURAR")</f>
        <v>DEJAR</v>
      </c>
      <c r="M323" s="27" t="str">
        <f t="shared" ref="M323:M386" si="47">+IF(AND(K323="DEJAR",L323="DEJAR"),"DEJAR","DEPURAR")</f>
        <v>DEJAR</v>
      </c>
    </row>
    <row r="324" spans="1:13" x14ac:dyDescent="0.25">
      <c r="A324" t="s">
        <v>58</v>
      </c>
      <c r="B324" s="61">
        <v>12</v>
      </c>
      <c r="C324" s="61" t="s">
        <v>93</v>
      </c>
      <c r="D324" s="66">
        <v>13</v>
      </c>
      <c r="E324" s="70">
        <v>10</v>
      </c>
      <c r="F324" s="118">
        <f t="shared" si="42"/>
        <v>132.73259999999999</v>
      </c>
      <c r="G324" s="50">
        <v>0.1</v>
      </c>
      <c r="H324" s="50" t="s">
        <v>119</v>
      </c>
      <c r="I324" s="84">
        <f t="shared" si="43"/>
        <v>61.678288096341362</v>
      </c>
      <c r="J324" s="27">
        <f t="shared" si="44"/>
        <v>0.3083914404817068</v>
      </c>
      <c r="K324" s="27" t="str">
        <f t="shared" si="45"/>
        <v>DEJAR</v>
      </c>
      <c r="L324" s="27" t="str">
        <f t="shared" si="46"/>
        <v>DEJAR</v>
      </c>
      <c r="M324" s="27" t="str">
        <f t="shared" si="47"/>
        <v>DEJAR</v>
      </c>
    </row>
    <row r="325" spans="1:13" x14ac:dyDescent="0.25">
      <c r="A325" t="s">
        <v>58</v>
      </c>
      <c r="B325" s="61">
        <v>13</v>
      </c>
      <c r="C325" s="61" t="s">
        <v>93</v>
      </c>
      <c r="D325" s="66">
        <v>21</v>
      </c>
      <c r="E325" s="70">
        <v>13</v>
      </c>
      <c r="F325" s="118">
        <f t="shared" si="42"/>
        <v>346.3614</v>
      </c>
      <c r="G325" s="50">
        <v>0.1</v>
      </c>
      <c r="H325" s="50" t="s">
        <v>119</v>
      </c>
      <c r="I325" s="84">
        <f t="shared" si="43"/>
        <v>193.44615534703902</v>
      </c>
      <c r="J325" s="27">
        <f t="shared" si="44"/>
        <v>0.96723077673519509</v>
      </c>
      <c r="K325" s="27" t="str">
        <f t="shared" si="45"/>
        <v>DEJAR</v>
      </c>
      <c r="L325" s="27" t="str">
        <f t="shared" si="46"/>
        <v>DEJAR</v>
      </c>
      <c r="M325" s="27" t="str">
        <f t="shared" si="47"/>
        <v>DEJAR</v>
      </c>
    </row>
    <row r="326" spans="1:13" x14ac:dyDescent="0.25">
      <c r="A326" t="s">
        <v>58</v>
      </c>
      <c r="B326" s="61">
        <v>14</v>
      </c>
      <c r="C326" s="61" t="s">
        <v>95</v>
      </c>
      <c r="D326" s="66">
        <v>23</v>
      </c>
      <c r="E326" s="70">
        <v>13</v>
      </c>
      <c r="F326" s="118">
        <f t="shared" si="42"/>
        <v>415.47660000000002</v>
      </c>
      <c r="G326" s="50">
        <v>0.1</v>
      </c>
      <c r="H326" s="83" t="s">
        <v>118</v>
      </c>
      <c r="I326" s="84">
        <f t="shared" ref="I326:I327" si="48">0.15991*D326^2.32764</f>
        <v>236.31310333101464</v>
      </c>
      <c r="J326" s="27">
        <f t="shared" si="44"/>
        <v>1.1815655166550731</v>
      </c>
      <c r="K326" s="27" t="str">
        <f t="shared" si="45"/>
        <v>DEJAR</v>
      </c>
      <c r="L326" s="27" t="str">
        <f t="shared" si="46"/>
        <v>DEJAR</v>
      </c>
      <c r="M326" s="27" t="str">
        <f t="shared" si="47"/>
        <v>DEJAR</v>
      </c>
    </row>
    <row r="327" spans="1:13" x14ac:dyDescent="0.25">
      <c r="A327" t="s">
        <v>58</v>
      </c>
      <c r="B327" s="61">
        <v>15</v>
      </c>
      <c r="C327" s="61" t="s">
        <v>95</v>
      </c>
      <c r="D327" s="66">
        <v>26</v>
      </c>
      <c r="E327" s="70">
        <v>12</v>
      </c>
      <c r="F327" s="118">
        <f t="shared" si="42"/>
        <v>530.93039999999996</v>
      </c>
      <c r="G327" s="50">
        <v>0.1</v>
      </c>
      <c r="H327" s="83" t="s">
        <v>118</v>
      </c>
      <c r="I327" s="84">
        <f t="shared" si="48"/>
        <v>314.35776105795452</v>
      </c>
      <c r="J327" s="27">
        <f t="shared" si="44"/>
        <v>1.5717888052897726</v>
      </c>
      <c r="K327" s="27" t="str">
        <f t="shared" si="45"/>
        <v>DEJAR</v>
      </c>
      <c r="L327" s="27" t="str">
        <f t="shared" si="46"/>
        <v>DEJAR</v>
      </c>
      <c r="M327" s="27" t="str">
        <f t="shared" si="47"/>
        <v>DEJAR</v>
      </c>
    </row>
    <row r="328" spans="1:13" x14ac:dyDescent="0.25">
      <c r="A328" t="s">
        <v>58</v>
      </c>
      <c r="B328" s="61">
        <v>16</v>
      </c>
      <c r="C328" s="61" t="s">
        <v>93</v>
      </c>
      <c r="D328" s="66">
        <v>38</v>
      </c>
      <c r="E328" s="70">
        <v>19</v>
      </c>
      <c r="F328" s="118">
        <f t="shared" si="42"/>
        <v>1134.1176</v>
      </c>
      <c r="G328" s="50">
        <v>0.1</v>
      </c>
      <c r="H328" s="50" t="s">
        <v>119</v>
      </c>
      <c r="I328" s="84">
        <f>0.13647*D328^2.38351</f>
        <v>795.18319242881773</v>
      </c>
      <c r="J328" s="27">
        <f t="shared" si="44"/>
        <v>3.9759159621440885</v>
      </c>
      <c r="K328" s="27" t="str">
        <f t="shared" si="45"/>
        <v>DEJAR</v>
      </c>
      <c r="L328" s="27" t="str">
        <f t="shared" si="46"/>
        <v>DEJAR</v>
      </c>
      <c r="M328" s="27" t="str">
        <f t="shared" si="47"/>
        <v>DEJAR</v>
      </c>
    </row>
    <row r="329" spans="1:13" x14ac:dyDescent="0.25">
      <c r="A329" t="s">
        <v>58</v>
      </c>
      <c r="B329" s="61">
        <v>17</v>
      </c>
      <c r="C329" s="61" t="s">
        <v>95</v>
      </c>
      <c r="D329" s="66">
        <v>29</v>
      </c>
      <c r="E329" s="70">
        <v>15</v>
      </c>
      <c r="F329" s="118">
        <f t="shared" si="42"/>
        <v>660.52139999999997</v>
      </c>
      <c r="G329" s="50">
        <v>0.1</v>
      </c>
      <c r="H329" s="83" t="s">
        <v>118</v>
      </c>
      <c r="I329" s="84">
        <f>0.15991*D329^2.32764</f>
        <v>405.3327536426039</v>
      </c>
      <c r="J329" s="27">
        <f t="shared" si="44"/>
        <v>2.0266637682130195</v>
      </c>
      <c r="K329" s="27" t="str">
        <f t="shared" si="45"/>
        <v>DEJAR</v>
      </c>
      <c r="L329" s="27" t="str">
        <f t="shared" si="46"/>
        <v>DEJAR</v>
      </c>
      <c r="M329" s="27" t="str">
        <f t="shared" si="47"/>
        <v>DEJAR</v>
      </c>
    </row>
    <row r="330" spans="1:13" x14ac:dyDescent="0.25">
      <c r="A330" t="s">
        <v>58</v>
      </c>
      <c r="B330" s="61">
        <v>18</v>
      </c>
      <c r="C330" s="61" t="s">
        <v>93</v>
      </c>
      <c r="D330" s="66">
        <v>22</v>
      </c>
      <c r="E330" s="70">
        <v>16</v>
      </c>
      <c r="F330" s="118">
        <f t="shared" si="42"/>
        <v>380.1336</v>
      </c>
      <c r="G330" s="50">
        <v>0.1</v>
      </c>
      <c r="H330" s="50" t="s">
        <v>119</v>
      </c>
      <c r="I330" s="84">
        <f t="shared" ref="I330:I333" si="49">0.13647*D330^2.38351</f>
        <v>216.13001097424697</v>
      </c>
      <c r="J330" s="27">
        <f t="shared" si="44"/>
        <v>1.0806500548712348</v>
      </c>
      <c r="K330" s="27" t="str">
        <f t="shared" si="45"/>
        <v>DEJAR</v>
      </c>
      <c r="L330" s="27" t="str">
        <f t="shared" si="46"/>
        <v>DEJAR</v>
      </c>
      <c r="M330" s="27" t="str">
        <f t="shared" si="47"/>
        <v>DEJAR</v>
      </c>
    </row>
    <row r="331" spans="1:13" x14ac:dyDescent="0.25">
      <c r="A331" t="s">
        <v>58</v>
      </c>
      <c r="B331" s="61">
        <v>19</v>
      </c>
      <c r="C331" s="61" t="s">
        <v>93</v>
      </c>
      <c r="D331" s="66">
        <v>13</v>
      </c>
      <c r="E331" s="70">
        <v>8</v>
      </c>
      <c r="F331" s="118">
        <f t="shared" si="42"/>
        <v>132.73259999999999</v>
      </c>
      <c r="G331" s="50">
        <v>0.1</v>
      </c>
      <c r="H331" s="50" t="s">
        <v>119</v>
      </c>
      <c r="I331" s="84">
        <f t="shared" si="49"/>
        <v>61.678288096341362</v>
      </c>
      <c r="J331" s="27">
        <f t="shared" si="44"/>
        <v>0.3083914404817068</v>
      </c>
      <c r="K331" s="27" t="str">
        <f t="shared" si="45"/>
        <v>DEJAR</v>
      </c>
      <c r="L331" s="27" t="str">
        <f t="shared" si="46"/>
        <v>DEJAR</v>
      </c>
      <c r="M331" s="27" t="str">
        <f t="shared" si="47"/>
        <v>DEJAR</v>
      </c>
    </row>
    <row r="332" spans="1:13" x14ac:dyDescent="0.25">
      <c r="A332" t="s">
        <v>58</v>
      </c>
      <c r="B332" s="61">
        <v>20</v>
      </c>
      <c r="C332" s="61" t="s">
        <v>93</v>
      </c>
      <c r="D332" s="66">
        <v>18</v>
      </c>
      <c r="E332" s="70">
        <v>15</v>
      </c>
      <c r="F332" s="118">
        <f t="shared" si="42"/>
        <v>254.46959999999999</v>
      </c>
      <c r="G332" s="50">
        <v>0.1</v>
      </c>
      <c r="H332" s="50" t="s">
        <v>119</v>
      </c>
      <c r="I332" s="84">
        <f t="shared" si="49"/>
        <v>133.96512701589552</v>
      </c>
      <c r="J332" s="27">
        <f t="shared" si="44"/>
        <v>0.66982563507947757</v>
      </c>
      <c r="K332" s="27" t="str">
        <f t="shared" si="45"/>
        <v>DEJAR</v>
      </c>
      <c r="L332" s="27" t="str">
        <f t="shared" si="46"/>
        <v>DEJAR</v>
      </c>
      <c r="M332" s="27" t="str">
        <f t="shared" si="47"/>
        <v>DEJAR</v>
      </c>
    </row>
    <row r="333" spans="1:13" x14ac:dyDescent="0.25">
      <c r="A333" t="s">
        <v>58</v>
      </c>
      <c r="B333" s="61">
        <v>21</v>
      </c>
      <c r="C333" s="61" t="s">
        <v>93</v>
      </c>
      <c r="D333" s="66">
        <v>27</v>
      </c>
      <c r="E333" s="70">
        <v>12</v>
      </c>
      <c r="F333" s="118">
        <f t="shared" si="42"/>
        <v>572.5566</v>
      </c>
      <c r="G333" s="50">
        <v>0.1</v>
      </c>
      <c r="H333" s="50" t="s">
        <v>119</v>
      </c>
      <c r="I333" s="84">
        <f t="shared" si="49"/>
        <v>352.13325163946445</v>
      </c>
      <c r="J333" s="27">
        <f t="shared" si="44"/>
        <v>1.7606662581973223</v>
      </c>
      <c r="K333" s="27" t="str">
        <f t="shared" si="45"/>
        <v>DEJAR</v>
      </c>
      <c r="L333" s="27" t="str">
        <f t="shared" si="46"/>
        <v>DEJAR</v>
      </c>
      <c r="M333" s="27" t="str">
        <f t="shared" si="47"/>
        <v>DEJAR</v>
      </c>
    </row>
    <row r="334" spans="1:13" x14ac:dyDescent="0.25">
      <c r="A334" t="s">
        <v>58</v>
      </c>
      <c r="B334" s="61">
        <v>22</v>
      </c>
      <c r="C334" s="61" t="s">
        <v>95</v>
      </c>
      <c r="D334" s="66">
        <v>31</v>
      </c>
      <c r="E334" s="70">
        <v>17</v>
      </c>
      <c r="F334" s="118">
        <f t="shared" si="42"/>
        <v>754.76940000000002</v>
      </c>
      <c r="G334" s="50">
        <v>0.1</v>
      </c>
      <c r="H334" s="83" t="s">
        <v>118</v>
      </c>
      <c r="I334" s="84">
        <f>0.15991*D334^2.32764</f>
        <v>473.40054798786537</v>
      </c>
      <c r="J334" s="27">
        <f t="shared" si="44"/>
        <v>2.3670027399393265</v>
      </c>
      <c r="K334" s="27" t="str">
        <f t="shared" si="45"/>
        <v>DEJAR</v>
      </c>
      <c r="L334" s="27" t="str">
        <f t="shared" si="46"/>
        <v>DEJAR</v>
      </c>
      <c r="M334" s="27" t="str">
        <f t="shared" si="47"/>
        <v>DEJAR</v>
      </c>
    </row>
    <row r="335" spans="1:13" x14ac:dyDescent="0.25">
      <c r="A335" t="s">
        <v>58</v>
      </c>
      <c r="B335" s="61">
        <v>23</v>
      </c>
      <c r="C335" s="61" t="s">
        <v>93</v>
      </c>
      <c r="D335" s="66">
        <v>16</v>
      </c>
      <c r="E335" s="70">
        <v>12</v>
      </c>
      <c r="F335" s="118">
        <f t="shared" si="42"/>
        <v>201.0624</v>
      </c>
      <c r="G335" s="50">
        <v>0.1</v>
      </c>
      <c r="H335" s="50" t="s">
        <v>119</v>
      </c>
      <c r="I335" s="84">
        <f t="shared" ref="I335:I336" si="50">0.13647*D335^2.38351</f>
        <v>101.17406776284028</v>
      </c>
      <c r="J335" s="27">
        <f t="shared" si="44"/>
        <v>0.5058703388142014</v>
      </c>
      <c r="K335" s="27" t="str">
        <f t="shared" si="45"/>
        <v>DEJAR</v>
      </c>
      <c r="L335" s="27" t="str">
        <f t="shared" si="46"/>
        <v>DEJAR</v>
      </c>
      <c r="M335" s="27" t="str">
        <f t="shared" si="47"/>
        <v>DEJAR</v>
      </c>
    </row>
    <row r="336" spans="1:13" x14ac:dyDescent="0.25">
      <c r="A336" t="s">
        <v>58</v>
      </c>
      <c r="B336" s="61">
        <v>24</v>
      </c>
      <c r="C336" s="61" t="s">
        <v>93</v>
      </c>
      <c r="D336" s="66">
        <v>24</v>
      </c>
      <c r="E336" s="70">
        <v>14</v>
      </c>
      <c r="F336" s="118">
        <f t="shared" si="42"/>
        <v>452.3904</v>
      </c>
      <c r="G336" s="50">
        <v>0.1</v>
      </c>
      <c r="H336" s="50" t="s">
        <v>119</v>
      </c>
      <c r="I336" s="84">
        <f t="shared" si="50"/>
        <v>265.94050449183845</v>
      </c>
      <c r="J336" s="27">
        <f t="shared" si="44"/>
        <v>1.3297025224591923</v>
      </c>
      <c r="K336" s="27" t="str">
        <f t="shared" si="45"/>
        <v>DEJAR</v>
      </c>
      <c r="L336" s="27" t="str">
        <f t="shared" si="46"/>
        <v>DEJAR</v>
      </c>
      <c r="M336" s="27" t="str">
        <f t="shared" si="47"/>
        <v>DEJAR</v>
      </c>
    </row>
    <row r="337" spans="1:13" x14ac:dyDescent="0.25">
      <c r="A337" t="s">
        <v>58</v>
      </c>
      <c r="B337" s="61">
        <v>25</v>
      </c>
      <c r="C337" s="61" t="s">
        <v>95</v>
      </c>
      <c r="D337" s="66">
        <v>27</v>
      </c>
      <c r="E337" s="70">
        <v>15</v>
      </c>
      <c r="F337" s="118">
        <f t="shared" si="42"/>
        <v>572.5566</v>
      </c>
      <c r="G337" s="50">
        <v>0.1</v>
      </c>
      <c r="H337" s="83" t="s">
        <v>118</v>
      </c>
      <c r="I337" s="84">
        <f t="shared" ref="I337:I339" si="51">0.15991*D337^2.32764</f>
        <v>343.22204552912302</v>
      </c>
      <c r="J337" s="27">
        <f t="shared" si="44"/>
        <v>1.7161102276456148</v>
      </c>
      <c r="K337" s="27" t="str">
        <f t="shared" si="45"/>
        <v>DEJAR</v>
      </c>
      <c r="L337" s="27" t="str">
        <f t="shared" si="46"/>
        <v>DEJAR</v>
      </c>
      <c r="M337" s="27" t="str">
        <f t="shared" si="47"/>
        <v>DEJAR</v>
      </c>
    </row>
    <row r="338" spans="1:13" x14ac:dyDescent="0.25">
      <c r="A338" t="s">
        <v>58</v>
      </c>
      <c r="B338" s="61">
        <v>26</v>
      </c>
      <c r="C338" s="61" t="s">
        <v>95</v>
      </c>
      <c r="D338" s="66">
        <v>17</v>
      </c>
      <c r="E338" s="70">
        <v>12</v>
      </c>
      <c r="F338" s="118">
        <f t="shared" si="42"/>
        <v>226.98060000000001</v>
      </c>
      <c r="G338" s="50">
        <v>0.1</v>
      </c>
      <c r="H338" s="83" t="s">
        <v>118</v>
      </c>
      <c r="I338" s="84">
        <f t="shared" si="51"/>
        <v>116.92779249889976</v>
      </c>
      <c r="J338" s="27">
        <f t="shared" si="44"/>
        <v>0.58463896249449876</v>
      </c>
      <c r="K338" s="27" t="str">
        <f t="shared" si="45"/>
        <v>DEJAR</v>
      </c>
      <c r="L338" s="27" t="str">
        <f t="shared" si="46"/>
        <v>DEJAR</v>
      </c>
      <c r="M338" s="27" t="str">
        <f t="shared" si="47"/>
        <v>DEJAR</v>
      </c>
    </row>
    <row r="339" spans="1:13" x14ac:dyDescent="0.25">
      <c r="A339" t="s">
        <v>58</v>
      </c>
      <c r="B339" s="61">
        <v>27</v>
      </c>
      <c r="C339" s="61" t="s">
        <v>95</v>
      </c>
      <c r="D339" s="66">
        <v>30</v>
      </c>
      <c r="E339" s="70">
        <v>17</v>
      </c>
      <c r="F339" s="118">
        <f t="shared" si="42"/>
        <v>706.86</v>
      </c>
      <c r="G339" s="50">
        <v>0.1</v>
      </c>
      <c r="H339" s="83" t="s">
        <v>118</v>
      </c>
      <c r="I339" s="84">
        <f t="shared" si="51"/>
        <v>438.61364745199307</v>
      </c>
      <c r="J339" s="27">
        <f t="shared" si="44"/>
        <v>2.1930682372599652</v>
      </c>
      <c r="K339" s="27" t="str">
        <f t="shared" si="45"/>
        <v>DEJAR</v>
      </c>
      <c r="L339" s="27" t="str">
        <f t="shared" si="46"/>
        <v>DEJAR</v>
      </c>
      <c r="M339" s="27" t="str">
        <f t="shared" si="47"/>
        <v>DEJAR</v>
      </c>
    </row>
    <row r="340" spans="1:13" x14ac:dyDescent="0.25">
      <c r="A340" t="s">
        <v>58</v>
      </c>
      <c r="B340" s="61">
        <v>28</v>
      </c>
      <c r="C340" s="61" t="s">
        <v>93</v>
      </c>
      <c r="D340" s="66">
        <v>20</v>
      </c>
      <c r="E340" s="70">
        <v>12</v>
      </c>
      <c r="F340" s="118">
        <f t="shared" si="42"/>
        <v>314.15999999999997</v>
      </c>
      <c r="G340" s="50">
        <v>0.1</v>
      </c>
      <c r="H340" s="50" t="s">
        <v>119</v>
      </c>
      <c r="I340" s="84">
        <f t="shared" ref="I340:I403" si="52">0.13647*D340^2.38351</f>
        <v>172.20874292148596</v>
      </c>
      <c r="J340" s="27">
        <f t="shared" si="44"/>
        <v>0.86104371460742979</v>
      </c>
      <c r="K340" s="27" t="str">
        <f t="shared" si="45"/>
        <v>DEJAR</v>
      </c>
      <c r="L340" s="27" t="str">
        <f t="shared" si="46"/>
        <v>DEJAR</v>
      </c>
      <c r="M340" s="27" t="str">
        <f t="shared" si="47"/>
        <v>DEJAR</v>
      </c>
    </row>
    <row r="341" spans="1:13" x14ac:dyDescent="0.25">
      <c r="A341" t="s">
        <v>58</v>
      </c>
      <c r="B341" s="61">
        <v>29</v>
      </c>
      <c r="C341" s="61" t="s">
        <v>93</v>
      </c>
      <c r="D341" s="66">
        <v>13</v>
      </c>
      <c r="E341" s="70">
        <v>10</v>
      </c>
      <c r="F341" s="118">
        <f t="shared" si="42"/>
        <v>132.73259999999999</v>
      </c>
      <c r="G341" s="50">
        <v>0.1</v>
      </c>
      <c r="H341" s="50" t="s">
        <v>119</v>
      </c>
      <c r="I341" s="84">
        <f t="shared" si="52"/>
        <v>61.678288096341362</v>
      </c>
      <c r="J341" s="27">
        <f t="shared" si="44"/>
        <v>0.3083914404817068</v>
      </c>
      <c r="K341" s="27" t="str">
        <f t="shared" si="45"/>
        <v>DEJAR</v>
      </c>
      <c r="L341" s="27" t="str">
        <f t="shared" si="46"/>
        <v>DEJAR</v>
      </c>
      <c r="M341" s="27" t="str">
        <f t="shared" si="47"/>
        <v>DEJAR</v>
      </c>
    </row>
    <row r="342" spans="1:13" x14ac:dyDescent="0.25">
      <c r="A342" t="s">
        <v>59</v>
      </c>
      <c r="B342" s="61">
        <v>1</v>
      </c>
      <c r="C342" s="61" t="s">
        <v>96</v>
      </c>
      <c r="D342" s="66">
        <v>60</v>
      </c>
      <c r="E342" s="70">
        <v>12</v>
      </c>
      <c r="F342" s="118">
        <f t="shared" si="42"/>
        <v>2827.44</v>
      </c>
      <c r="G342" s="50">
        <v>0.1</v>
      </c>
      <c r="H342" s="50" t="s">
        <v>119</v>
      </c>
      <c r="I342" s="84">
        <f t="shared" si="52"/>
        <v>2361.9923046462377</v>
      </c>
      <c r="J342" s="27">
        <f t="shared" si="44"/>
        <v>11.809961523231189</v>
      </c>
      <c r="K342" s="27" t="str">
        <f t="shared" si="45"/>
        <v>DEJAR</v>
      </c>
      <c r="L342" s="27" t="str">
        <f t="shared" si="46"/>
        <v>DEJAR</v>
      </c>
      <c r="M342" s="27" t="str">
        <f t="shared" si="47"/>
        <v>DEJAR</v>
      </c>
    </row>
    <row r="343" spans="1:13" x14ac:dyDescent="0.25">
      <c r="A343" t="s">
        <v>59</v>
      </c>
      <c r="B343" s="61">
        <v>2</v>
      </c>
      <c r="C343" s="61" t="s">
        <v>99</v>
      </c>
      <c r="D343" s="66">
        <v>32</v>
      </c>
      <c r="E343" s="70">
        <v>12</v>
      </c>
      <c r="F343" s="118">
        <f t="shared" si="42"/>
        <v>804.24959999999999</v>
      </c>
      <c r="G343" s="50">
        <v>0.1</v>
      </c>
      <c r="H343" s="50" t="s">
        <v>119</v>
      </c>
      <c r="I343" s="84">
        <f t="shared" si="52"/>
        <v>527.931063141393</v>
      </c>
      <c r="J343" s="27">
        <f t="shared" si="44"/>
        <v>2.6396553157069649</v>
      </c>
      <c r="K343" s="27" t="str">
        <f t="shared" si="45"/>
        <v>DEJAR</v>
      </c>
      <c r="L343" s="27" t="str">
        <f t="shared" si="46"/>
        <v>DEJAR</v>
      </c>
      <c r="M343" s="27" t="str">
        <f t="shared" si="47"/>
        <v>DEJAR</v>
      </c>
    </row>
    <row r="344" spans="1:13" x14ac:dyDescent="0.25">
      <c r="A344" t="s">
        <v>59</v>
      </c>
      <c r="B344" s="61">
        <v>3</v>
      </c>
      <c r="C344" s="61" t="s">
        <v>99</v>
      </c>
      <c r="D344" s="66">
        <v>30</v>
      </c>
      <c r="E344" s="70">
        <v>10</v>
      </c>
      <c r="F344" s="118">
        <f t="shared" si="42"/>
        <v>706.86</v>
      </c>
      <c r="G344" s="50">
        <v>0.1</v>
      </c>
      <c r="H344" s="50" t="s">
        <v>119</v>
      </c>
      <c r="I344" s="84">
        <f t="shared" si="52"/>
        <v>452.65828470787153</v>
      </c>
      <c r="J344" s="27">
        <f t="shared" si="44"/>
        <v>2.2632914235393575</v>
      </c>
      <c r="K344" s="27" t="str">
        <f t="shared" si="45"/>
        <v>DEJAR</v>
      </c>
      <c r="L344" s="27" t="str">
        <f t="shared" si="46"/>
        <v>DEJAR</v>
      </c>
      <c r="M344" s="27" t="str">
        <f t="shared" si="47"/>
        <v>DEJAR</v>
      </c>
    </row>
    <row r="345" spans="1:13" x14ac:dyDescent="0.25">
      <c r="A345" t="s">
        <v>59</v>
      </c>
      <c r="B345" s="61">
        <v>4</v>
      </c>
      <c r="C345" s="61" t="s">
        <v>96</v>
      </c>
      <c r="D345" s="66">
        <v>29</v>
      </c>
      <c r="E345" s="70">
        <v>12</v>
      </c>
      <c r="F345" s="118">
        <f t="shared" si="42"/>
        <v>660.52139999999997</v>
      </c>
      <c r="G345" s="50">
        <v>0.1</v>
      </c>
      <c r="H345" s="50" t="s">
        <v>119</v>
      </c>
      <c r="I345" s="84">
        <f t="shared" si="52"/>
        <v>417.52015350701288</v>
      </c>
      <c r="J345" s="27">
        <f t="shared" si="44"/>
        <v>2.0876007675350641</v>
      </c>
      <c r="K345" s="27" t="str">
        <f t="shared" si="45"/>
        <v>DEJAR</v>
      </c>
      <c r="L345" s="27" t="str">
        <f t="shared" si="46"/>
        <v>DEJAR</v>
      </c>
      <c r="M345" s="27" t="str">
        <f t="shared" si="47"/>
        <v>DEJAR</v>
      </c>
    </row>
    <row r="346" spans="1:13" x14ac:dyDescent="0.25">
      <c r="A346" t="s">
        <v>59</v>
      </c>
      <c r="B346" s="61">
        <v>5</v>
      </c>
      <c r="C346" s="61" t="s">
        <v>99</v>
      </c>
      <c r="D346" s="66">
        <v>24</v>
      </c>
      <c r="E346" s="70">
        <v>12</v>
      </c>
      <c r="F346" s="118">
        <f t="shared" si="42"/>
        <v>452.3904</v>
      </c>
      <c r="G346" s="50">
        <v>0.1</v>
      </c>
      <c r="H346" s="50" t="s">
        <v>119</v>
      </c>
      <c r="I346" s="84">
        <f t="shared" si="52"/>
        <v>265.94050449183845</v>
      </c>
      <c r="J346" s="27">
        <f t="shared" si="44"/>
        <v>1.3297025224591923</v>
      </c>
      <c r="K346" s="27" t="str">
        <f t="shared" si="45"/>
        <v>DEJAR</v>
      </c>
      <c r="L346" s="27" t="str">
        <f t="shared" si="46"/>
        <v>DEJAR</v>
      </c>
      <c r="M346" s="27" t="str">
        <f t="shared" si="47"/>
        <v>DEJAR</v>
      </c>
    </row>
    <row r="347" spans="1:13" x14ac:dyDescent="0.25">
      <c r="A347" t="s">
        <v>59</v>
      </c>
      <c r="B347" s="61">
        <v>6</v>
      </c>
      <c r="C347" s="61" t="s">
        <v>99</v>
      </c>
      <c r="D347" s="66">
        <v>36</v>
      </c>
      <c r="E347" s="70">
        <v>12</v>
      </c>
      <c r="F347" s="118">
        <f t="shared" si="42"/>
        <v>1017.8783999999999</v>
      </c>
      <c r="G347" s="50">
        <v>0.1</v>
      </c>
      <c r="H347" s="50" t="s">
        <v>119</v>
      </c>
      <c r="I347" s="84">
        <f t="shared" si="52"/>
        <v>699.03635875505904</v>
      </c>
      <c r="J347" s="27">
        <f t="shared" si="44"/>
        <v>3.4951817937752954</v>
      </c>
      <c r="K347" s="27" t="str">
        <f t="shared" si="45"/>
        <v>DEJAR</v>
      </c>
      <c r="L347" s="27" t="str">
        <f t="shared" si="46"/>
        <v>DEJAR</v>
      </c>
      <c r="M347" s="27" t="str">
        <f t="shared" si="47"/>
        <v>DEJAR</v>
      </c>
    </row>
    <row r="348" spans="1:13" x14ac:dyDescent="0.25">
      <c r="A348" t="s">
        <v>59</v>
      </c>
      <c r="B348" s="61">
        <v>7</v>
      </c>
      <c r="C348" s="61" t="s">
        <v>100</v>
      </c>
      <c r="D348" s="66">
        <v>28</v>
      </c>
      <c r="E348" s="70">
        <v>12</v>
      </c>
      <c r="F348" s="118">
        <f t="shared" si="42"/>
        <v>615.75360000000001</v>
      </c>
      <c r="G348" s="50">
        <v>0.1</v>
      </c>
      <c r="H348" s="50" t="s">
        <v>119</v>
      </c>
      <c r="I348" s="84">
        <f t="shared" si="52"/>
        <v>384.0191047547313</v>
      </c>
      <c r="J348" s="27">
        <f t="shared" si="44"/>
        <v>1.9200955237736563</v>
      </c>
      <c r="K348" s="27" t="str">
        <f t="shared" si="45"/>
        <v>DEJAR</v>
      </c>
      <c r="L348" s="27" t="str">
        <f t="shared" si="46"/>
        <v>DEJAR</v>
      </c>
      <c r="M348" s="27" t="str">
        <f t="shared" si="47"/>
        <v>DEJAR</v>
      </c>
    </row>
    <row r="349" spans="1:13" x14ac:dyDescent="0.25">
      <c r="A349" t="s">
        <v>59</v>
      </c>
      <c r="B349" s="61">
        <v>8</v>
      </c>
      <c r="C349" s="61" t="s">
        <v>28</v>
      </c>
      <c r="D349" s="66">
        <v>18</v>
      </c>
      <c r="E349" s="70">
        <v>10</v>
      </c>
      <c r="F349" s="118">
        <f t="shared" si="42"/>
        <v>254.46959999999999</v>
      </c>
      <c r="G349" s="50">
        <v>0.1</v>
      </c>
      <c r="H349" s="50" t="s">
        <v>119</v>
      </c>
      <c r="I349" s="84">
        <f t="shared" si="52"/>
        <v>133.96512701589552</v>
      </c>
      <c r="J349" s="27">
        <f t="shared" si="44"/>
        <v>0.66982563507947757</v>
      </c>
      <c r="K349" s="27" t="str">
        <f t="shared" si="45"/>
        <v>DEJAR</v>
      </c>
      <c r="L349" s="27" t="str">
        <f t="shared" si="46"/>
        <v>DEJAR</v>
      </c>
      <c r="M349" s="27" t="str">
        <f t="shared" si="47"/>
        <v>DEJAR</v>
      </c>
    </row>
    <row r="350" spans="1:13" x14ac:dyDescent="0.25">
      <c r="A350" t="s">
        <v>59</v>
      </c>
      <c r="B350" s="61">
        <v>9</v>
      </c>
      <c r="C350" s="61" t="s">
        <v>28</v>
      </c>
      <c r="D350" s="66">
        <v>28</v>
      </c>
      <c r="E350" s="70">
        <v>10</v>
      </c>
      <c r="F350" s="118">
        <f t="shared" si="42"/>
        <v>615.75360000000001</v>
      </c>
      <c r="G350" s="50">
        <v>0.1</v>
      </c>
      <c r="H350" s="50" t="s">
        <v>119</v>
      </c>
      <c r="I350" s="84">
        <f t="shared" si="52"/>
        <v>384.0191047547313</v>
      </c>
      <c r="J350" s="27">
        <f t="shared" si="44"/>
        <v>1.9200955237736563</v>
      </c>
      <c r="K350" s="27" t="str">
        <f t="shared" si="45"/>
        <v>DEJAR</v>
      </c>
      <c r="L350" s="27" t="str">
        <f t="shared" si="46"/>
        <v>DEJAR</v>
      </c>
      <c r="M350" s="27" t="str">
        <f t="shared" si="47"/>
        <v>DEJAR</v>
      </c>
    </row>
    <row r="351" spans="1:13" x14ac:dyDescent="0.25">
      <c r="A351" t="s">
        <v>59</v>
      </c>
      <c r="B351" s="61">
        <v>10</v>
      </c>
      <c r="C351" s="61" t="s">
        <v>28</v>
      </c>
      <c r="D351" s="66">
        <v>25</v>
      </c>
      <c r="E351" s="70">
        <v>10</v>
      </c>
      <c r="F351" s="118">
        <f t="shared" si="42"/>
        <v>490.875</v>
      </c>
      <c r="G351" s="50">
        <v>0.1</v>
      </c>
      <c r="H351" s="50" t="s">
        <v>119</v>
      </c>
      <c r="I351" s="84">
        <f t="shared" si="52"/>
        <v>293.11711779854511</v>
      </c>
      <c r="J351" s="27">
        <f t="shared" si="44"/>
        <v>1.4655855889927254</v>
      </c>
      <c r="K351" s="27" t="str">
        <f t="shared" si="45"/>
        <v>DEJAR</v>
      </c>
      <c r="L351" s="27" t="str">
        <f t="shared" si="46"/>
        <v>DEJAR</v>
      </c>
      <c r="M351" s="27" t="str">
        <f t="shared" si="47"/>
        <v>DEJAR</v>
      </c>
    </row>
    <row r="352" spans="1:13" x14ac:dyDescent="0.25">
      <c r="A352" t="s">
        <v>59</v>
      </c>
      <c r="B352" s="61">
        <v>11</v>
      </c>
      <c r="C352" s="61" t="s">
        <v>93</v>
      </c>
      <c r="D352" s="66">
        <v>72</v>
      </c>
      <c r="E352" s="70">
        <v>15</v>
      </c>
      <c r="F352" s="118">
        <f t="shared" si="42"/>
        <v>4071.5135999999998</v>
      </c>
      <c r="G352" s="50">
        <v>0.1</v>
      </c>
      <c r="H352" s="50" t="s">
        <v>119</v>
      </c>
      <c r="I352" s="84">
        <f t="shared" si="52"/>
        <v>3647.6047292781691</v>
      </c>
      <c r="J352" s="27">
        <f t="shared" si="44"/>
        <v>18.238023646390847</v>
      </c>
      <c r="K352" s="27" t="str">
        <f t="shared" si="45"/>
        <v>DEJAR</v>
      </c>
      <c r="L352" s="27" t="str">
        <f t="shared" si="46"/>
        <v>DEJAR</v>
      </c>
      <c r="M352" s="27" t="str">
        <f t="shared" si="47"/>
        <v>DEJAR</v>
      </c>
    </row>
    <row r="353" spans="1:13" x14ac:dyDescent="0.25">
      <c r="A353" t="s">
        <v>59</v>
      </c>
      <c r="B353" s="61">
        <v>12</v>
      </c>
      <c r="C353" s="61" t="s">
        <v>101</v>
      </c>
      <c r="D353" s="66">
        <v>13</v>
      </c>
      <c r="E353" s="70">
        <v>8</v>
      </c>
      <c r="F353" s="118">
        <f t="shared" si="42"/>
        <v>132.73259999999999</v>
      </c>
      <c r="G353" s="50">
        <v>0.1</v>
      </c>
      <c r="H353" s="50" t="s">
        <v>119</v>
      </c>
      <c r="I353" s="84">
        <f t="shared" si="52"/>
        <v>61.678288096341362</v>
      </c>
      <c r="J353" s="27">
        <f t="shared" si="44"/>
        <v>0.3083914404817068</v>
      </c>
      <c r="K353" s="27" t="str">
        <f t="shared" si="45"/>
        <v>DEJAR</v>
      </c>
      <c r="L353" s="27" t="str">
        <f t="shared" si="46"/>
        <v>DEJAR</v>
      </c>
      <c r="M353" s="27" t="str">
        <f t="shared" si="47"/>
        <v>DEJAR</v>
      </c>
    </row>
    <row r="354" spans="1:13" x14ac:dyDescent="0.25">
      <c r="A354" t="s">
        <v>59</v>
      </c>
      <c r="B354" s="61">
        <v>13</v>
      </c>
      <c r="C354" s="61" t="s">
        <v>93</v>
      </c>
      <c r="D354" s="66">
        <v>36</v>
      </c>
      <c r="E354" s="70">
        <v>12</v>
      </c>
      <c r="F354" s="118">
        <f t="shared" si="42"/>
        <v>1017.8783999999999</v>
      </c>
      <c r="G354" s="50">
        <v>0.1</v>
      </c>
      <c r="H354" s="50" t="s">
        <v>119</v>
      </c>
      <c r="I354" s="84">
        <f t="shared" si="52"/>
        <v>699.03635875505904</v>
      </c>
      <c r="J354" s="27">
        <f t="shared" si="44"/>
        <v>3.4951817937752954</v>
      </c>
      <c r="K354" s="27" t="str">
        <f t="shared" si="45"/>
        <v>DEJAR</v>
      </c>
      <c r="L354" s="27" t="str">
        <f t="shared" si="46"/>
        <v>DEJAR</v>
      </c>
      <c r="M354" s="27" t="str">
        <f t="shared" si="47"/>
        <v>DEJAR</v>
      </c>
    </row>
    <row r="355" spans="1:13" x14ac:dyDescent="0.25">
      <c r="A355" t="s">
        <v>59</v>
      </c>
      <c r="B355" s="61">
        <v>14</v>
      </c>
      <c r="C355" s="61" t="s">
        <v>93</v>
      </c>
      <c r="D355" s="66">
        <v>34</v>
      </c>
      <c r="E355" s="70">
        <v>20</v>
      </c>
      <c r="F355" s="118">
        <f t="shared" si="42"/>
        <v>907.92240000000004</v>
      </c>
      <c r="G355" s="50">
        <v>0.1</v>
      </c>
      <c r="H355" s="50" t="s">
        <v>119</v>
      </c>
      <c r="I355" s="84">
        <f t="shared" si="52"/>
        <v>610.00375036985031</v>
      </c>
      <c r="J355" s="27">
        <f t="shared" si="44"/>
        <v>3.0500187518492514</v>
      </c>
      <c r="K355" s="27" t="str">
        <f t="shared" si="45"/>
        <v>DEJAR</v>
      </c>
      <c r="L355" s="27" t="str">
        <f t="shared" si="46"/>
        <v>DEJAR</v>
      </c>
      <c r="M355" s="27" t="str">
        <f t="shared" si="47"/>
        <v>DEJAR</v>
      </c>
    </row>
    <row r="356" spans="1:13" x14ac:dyDescent="0.25">
      <c r="A356" t="s">
        <v>59</v>
      </c>
      <c r="B356" s="61">
        <v>15</v>
      </c>
      <c r="C356" s="61" t="s">
        <v>93</v>
      </c>
      <c r="D356" s="66">
        <v>12</v>
      </c>
      <c r="E356" s="70">
        <v>10</v>
      </c>
      <c r="F356" s="118">
        <f t="shared" si="42"/>
        <v>113.0976</v>
      </c>
      <c r="G356" s="50">
        <v>0.1</v>
      </c>
      <c r="H356" s="50" t="s">
        <v>119</v>
      </c>
      <c r="I356" s="84">
        <f t="shared" si="52"/>
        <v>50.965522775338236</v>
      </c>
      <c r="J356" s="27">
        <f t="shared" si="44"/>
        <v>0.25482761387669117</v>
      </c>
      <c r="K356" s="27" t="str">
        <f t="shared" si="45"/>
        <v>DEJAR</v>
      </c>
      <c r="L356" s="27" t="str">
        <f t="shared" si="46"/>
        <v>DEJAR</v>
      </c>
      <c r="M356" s="27" t="str">
        <f t="shared" si="47"/>
        <v>DEJAR</v>
      </c>
    </row>
    <row r="357" spans="1:13" x14ac:dyDescent="0.25">
      <c r="A357" t="s">
        <v>59</v>
      </c>
      <c r="B357" s="61">
        <v>16</v>
      </c>
      <c r="C357" s="61" t="s">
        <v>28</v>
      </c>
      <c r="D357" s="66">
        <v>36</v>
      </c>
      <c r="E357" s="70">
        <v>12</v>
      </c>
      <c r="F357" s="118">
        <f t="shared" si="42"/>
        <v>1017.8783999999999</v>
      </c>
      <c r="G357" s="50">
        <v>0.1</v>
      </c>
      <c r="H357" s="50" t="s">
        <v>119</v>
      </c>
      <c r="I357" s="84">
        <f t="shared" si="52"/>
        <v>699.03635875505904</v>
      </c>
      <c r="J357" s="27">
        <f t="shared" si="44"/>
        <v>3.4951817937752954</v>
      </c>
      <c r="K357" s="27" t="str">
        <f t="shared" si="45"/>
        <v>DEJAR</v>
      </c>
      <c r="L357" s="27" t="str">
        <f t="shared" si="46"/>
        <v>DEJAR</v>
      </c>
      <c r="M357" s="27" t="str">
        <f t="shared" si="47"/>
        <v>DEJAR</v>
      </c>
    </row>
    <row r="358" spans="1:13" x14ac:dyDescent="0.25">
      <c r="A358" t="s">
        <v>59</v>
      </c>
      <c r="B358" s="61">
        <v>17</v>
      </c>
      <c r="C358" s="61" t="s">
        <v>100</v>
      </c>
      <c r="D358" s="66">
        <v>20</v>
      </c>
      <c r="E358" s="70">
        <v>10</v>
      </c>
      <c r="F358" s="118">
        <f t="shared" si="42"/>
        <v>314.15999999999997</v>
      </c>
      <c r="G358" s="50">
        <v>0.1</v>
      </c>
      <c r="H358" s="50" t="s">
        <v>119</v>
      </c>
      <c r="I358" s="84">
        <f t="shared" si="52"/>
        <v>172.20874292148596</v>
      </c>
      <c r="J358" s="27">
        <f t="shared" si="44"/>
        <v>0.86104371460742979</v>
      </c>
      <c r="K358" s="27" t="str">
        <f t="shared" si="45"/>
        <v>DEJAR</v>
      </c>
      <c r="L358" s="27" t="str">
        <f t="shared" si="46"/>
        <v>DEJAR</v>
      </c>
      <c r="M358" s="27" t="str">
        <f t="shared" si="47"/>
        <v>DEJAR</v>
      </c>
    </row>
    <row r="359" spans="1:13" x14ac:dyDescent="0.25">
      <c r="A359" t="s">
        <v>59</v>
      </c>
      <c r="B359" s="61">
        <v>18</v>
      </c>
      <c r="C359" s="61" t="s">
        <v>93</v>
      </c>
      <c r="D359" s="66">
        <v>37</v>
      </c>
      <c r="E359" s="70">
        <v>15</v>
      </c>
      <c r="F359" s="118">
        <f t="shared" si="42"/>
        <v>1075.2126000000001</v>
      </c>
      <c r="G359" s="50">
        <v>0.1</v>
      </c>
      <c r="H359" s="50" t="s">
        <v>119</v>
      </c>
      <c r="I359" s="84">
        <f t="shared" si="52"/>
        <v>746.21106208469121</v>
      </c>
      <c r="J359" s="27">
        <f t="shared" si="44"/>
        <v>3.7310553104234558</v>
      </c>
      <c r="K359" s="27" t="str">
        <f t="shared" si="45"/>
        <v>DEJAR</v>
      </c>
      <c r="L359" s="27" t="str">
        <f t="shared" si="46"/>
        <v>DEJAR</v>
      </c>
      <c r="M359" s="27" t="str">
        <f t="shared" si="47"/>
        <v>DEJAR</v>
      </c>
    </row>
    <row r="360" spans="1:13" x14ac:dyDescent="0.25">
      <c r="A360" t="s">
        <v>59</v>
      </c>
      <c r="B360" s="61">
        <v>19</v>
      </c>
      <c r="C360" s="61" t="s">
        <v>99</v>
      </c>
      <c r="D360" s="66">
        <v>30</v>
      </c>
      <c r="E360" s="70">
        <v>15</v>
      </c>
      <c r="F360" s="118">
        <f t="shared" si="42"/>
        <v>706.86</v>
      </c>
      <c r="G360" s="50">
        <v>0.1</v>
      </c>
      <c r="H360" s="50" t="s">
        <v>119</v>
      </c>
      <c r="I360" s="84">
        <f t="shared" si="52"/>
        <v>452.65828470787153</v>
      </c>
      <c r="J360" s="27">
        <f t="shared" si="44"/>
        <v>2.2632914235393575</v>
      </c>
      <c r="K360" s="27" t="str">
        <f t="shared" si="45"/>
        <v>DEJAR</v>
      </c>
      <c r="L360" s="27" t="str">
        <f t="shared" si="46"/>
        <v>DEJAR</v>
      </c>
      <c r="M360" s="27" t="str">
        <f t="shared" si="47"/>
        <v>DEJAR</v>
      </c>
    </row>
    <row r="361" spans="1:13" x14ac:dyDescent="0.25">
      <c r="A361" t="s">
        <v>59</v>
      </c>
      <c r="B361" s="61">
        <v>20</v>
      </c>
      <c r="C361" s="61" t="s">
        <v>100</v>
      </c>
      <c r="D361" s="66">
        <v>33</v>
      </c>
      <c r="E361" s="70">
        <v>18</v>
      </c>
      <c r="F361" s="118">
        <f t="shared" si="42"/>
        <v>855.30060000000003</v>
      </c>
      <c r="G361" s="50">
        <v>0.1</v>
      </c>
      <c r="H361" s="50" t="s">
        <v>119</v>
      </c>
      <c r="I361" s="84">
        <f t="shared" si="52"/>
        <v>568.10727714388111</v>
      </c>
      <c r="J361" s="27">
        <f t="shared" si="44"/>
        <v>2.8405363857194055</v>
      </c>
      <c r="K361" s="27" t="str">
        <f t="shared" si="45"/>
        <v>DEJAR</v>
      </c>
      <c r="L361" s="27" t="str">
        <f t="shared" si="46"/>
        <v>DEJAR</v>
      </c>
      <c r="M361" s="27" t="str">
        <f t="shared" si="47"/>
        <v>DEJAR</v>
      </c>
    </row>
    <row r="362" spans="1:13" x14ac:dyDescent="0.25">
      <c r="A362" t="s">
        <v>59</v>
      </c>
      <c r="B362" s="61">
        <v>21</v>
      </c>
      <c r="C362" s="61" t="s">
        <v>102</v>
      </c>
      <c r="D362" s="66">
        <v>38</v>
      </c>
      <c r="E362" s="70">
        <v>14</v>
      </c>
      <c r="F362" s="118">
        <f t="shared" si="42"/>
        <v>1134.1176</v>
      </c>
      <c r="G362" s="50">
        <v>0.1</v>
      </c>
      <c r="H362" s="50" t="s">
        <v>119</v>
      </c>
      <c r="I362" s="84">
        <f t="shared" si="52"/>
        <v>795.18319242881773</v>
      </c>
      <c r="J362" s="27">
        <f t="shared" si="44"/>
        <v>3.9759159621440885</v>
      </c>
      <c r="K362" s="27" t="str">
        <f t="shared" si="45"/>
        <v>DEJAR</v>
      </c>
      <c r="L362" s="27" t="str">
        <f t="shared" si="46"/>
        <v>DEJAR</v>
      </c>
      <c r="M362" s="27" t="str">
        <f t="shared" si="47"/>
        <v>DEJAR</v>
      </c>
    </row>
    <row r="363" spans="1:13" x14ac:dyDescent="0.25">
      <c r="A363" t="s">
        <v>60</v>
      </c>
      <c r="B363" s="61">
        <v>1</v>
      </c>
      <c r="C363" s="61" t="s">
        <v>93</v>
      </c>
      <c r="D363" s="66">
        <v>21</v>
      </c>
      <c r="E363" s="70">
        <v>12</v>
      </c>
      <c r="F363" s="118">
        <f t="shared" si="42"/>
        <v>346.3614</v>
      </c>
      <c r="G363" s="50">
        <v>0.1</v>
      </c>
      <c r="H363" s="50" t="s">
        <v>119</v>
      </c>
      <c r="I363" s="84">
        <f t="shared" si="52"/>
        <v>193.44615534703902</v>
      </c>
      <c r="J363" s="27">
        <f t="shared" si="44"/>
        <v>0.96723077673519509</v>
      </c>
      <c r="K363" s="27" t="str">
        <f t="shared" si="45"/>
        <v>DEJAR</v>
      </c>
      <c r="L363" s="27" t="str">
        <f t="shared" si="46"/>
        <v>DEJAR</v>
      </c>
      <c r="M363" s="27" t="str">
        <f t="shared" si="47"/>
        <v>DEJAR</v>
      </c>
    </row>
    <row r="364" spans="1:13" x14ac:dyDescent="0.25">
      <c r="A364" t="s">
        <v>60</v>
      </c>
      <c r="B364" s="61">
        <v>2</v>
      </c>
      <c r="C364" s="61" t="s">
        <v>93</v>
      </c>
      <c r="D364" s="66">
        <v>17</v>
      </c>
      <c r="E364" s="70">
        <v>11</v>
      </c>
      <c r="F364" s="118">
        <f t="shared" si="42"/>
        <v>226.98060000000001</v>
      </c>
      <c r="G364" s="50">
        <v>0.1</v>
      </c>
      <c r="H364" s="50" t="s">
        <v>119</v>
      </c>
      <c r="I364" s="84">
        <f t="shared" si="52"/>
        <v>116.90268878718483</v>
      </c>
      <c r="J364" s="27">
        <f t="shared" si="44"/>
        <v>0.58451344393592408</v>
      </c>
      <c r="K364" s="27" t="str">
        <f t="shared" si="45"/>
        <v>DEJAR</v>
      </c>
      <c r="L364" s="27" t="str">
        <f t="shared" si="46"/>
        <v>DEJAR</v>
      </c>
      <c r="M364" s="27" t="str">
        <f t="shared" si="47"/>
        <v>DEJAR</v>
      </c>
    </row>
    <row r="365" spans="1:13" x14ac:dyDescent="0.25">
      <c r="A365" t="s">
        <v>60</v>
      </c>
      <c r="B365" s="61">
        <v>3</v>
      </c>
      <c r="C365" s="61" t="s">
        <v>96</v>
      </c>
      <c r="D365" s="66">
        <v>14</v>
      </c>
      <c r="E365" s="70">
        <v>10</v>
      </c>
      <c r="F365" s="118">
        <f t="shared" si="42"/>
        <v>153.9384</v>
      </c>
      <c r="G365" s="50">
        <v>0.1</v>
      </c>
      <c r="H365" s="50" t="s">
        <v>119</v>
      </c>
      <c r="I365" s="84">
        <f t="shared" si="52"/>
        <v>73.59440964790268</v>
      </c>
      <c r="J365" s="27">
        <f t="shared" si="44"/>
        <v>0.36797204823951335</v>
      </c>
      <c r="K365" s="27" t="str">
        <f t="shared" si="45"/>
        <v>DEJAR</v>
      </c>
      <c r="L365" s="27" t="str">
        <f t="shared" si="46"/>
        <v>DEJAR</v>
      </c>
      <c r="M365" s="27" t="str">
        <f t="shared" si="47"/>
        <v>DEJAR</v>
      </c>
    </row>
    <row r="366" spans="1:13" x14ac:dyDescent="0.25">
      <c r="A366" t="s">
        <v>60</v>
      </c>
      <c r="B366" s="61">
        <v>4</v>
      </c>
      <c r="C366" s="61" t="s">
        <v>93</v>
      </c>
      <c r="D366" s="66">
        <v>26</v>
      </c>
      <c r="E366" s="70">
        <v>13</v>
      </c>
      <c r="F366" s="118">
        <f t="shared" si="42"/>
        <v>530.93039999999996</v>
      </c>
      <c r="G366" s="50">
        <v>0.1</v>
      </c>
      <c r="H366" s="50" t="s">
        <v>119</v>
      </c>
      <c r="I366" s="84">
        <f t="shared" si="52"/>
        <v>321.84021980583157</v>
      </c>
      <c r="J366" s="27">
        <f t="shared" si="44"/>
        <v>1.6092010990291576</v>
      </c>
      <c r="K366" s="27" t="str">
        <f t="shared" si="45"/>
        <v>DEJAR</v>
      </c>
      <c r="L366" s="27" t="str">
        <f t="shared" si="46"/>
        <v>DEJAR</v>
      </c>
      <c r="M366" s="27" t="str">
        <f t="shared" si="47"/>
        <v>DEJAR</v>
      </c>
    </row>
    <row r="367" spans="1:13" x14ac:dyDescent="0.25">
      <c r="A367" t="s">
        <v>60</v>
      </c>
      <c r="B367" s="61">
        <v>5</v>
      </c>
      <c r="C367" s="61" t="s">
        <v>93</v>
      </c>
      <c r="D367" s="66">
        <v>28</v>
      </c>
      <c r="E367" s="70">
        <v>16</v>
      </c>
      <c r="F367" s="118">
        <f t="shared" si="42"/>
        <v>615.75360000000001</v>
      </c>
      <c r="G367" s="50">
        <v>0.1</v>
      </c>
      <c r="H367" s="50" t="s">
        <v>119</v>
      </c>
      <c r="I367" s="84">
        <f t="shared" si="52"/>
        <v>384.0191047547313</v>
      </c>
      <c r="J367" s="27">
        <f t="shared" si="44"/>
        <v>1.9200955237736563</v>
      </c>
      <c r="K367" s="27" t="str">
        <f t="shared" si="45"/>
        <v>DEJAR</v>
      </c>
      <c r="L367" s="27" t="str">
        <f t="shared" si="46"/>
        <v>DEJAR</v>
      </c>
      <c r="M367" s="27" t="str">
        <f t="shared" si="47"/>
        <v>DEJAR</v>
      </c>
    </row>
    <row r="368" spans="1:13" x14ac:dyDescent="0.25">
      <c r="A368" t="s">
        <v>60</v>
      </c>
      <c r="B368" s="61">
        <v>6</v>
      </c>
      <c r="C368" s="61" t="s">
        <v>93</v>
      </c>
      <c r="D368" s="66">
        <v>32</v>
      </c>
      <c r="E368" s="70">
        <v>17</v>
      </c>
      <c r="F368" s="118">
        <f t="shared" si="42"/>
        <v>804.24959999999999</v>
      </c>
      <c r="G368" s="50">
        <v>0.1</v>
      </c>
      <c r="H368" s="50" t="s">
        <v>119</v>
      </c>
      <c r="I368" s="84">
        <f t="shared" si="52"/>
        <v>527.931063141393</v>
      </c>
      <c r="J368" s="27">
        <f t="shared" si="44"/>
        <v>2.6396553157069649</v>
      </c>
      <c r="K368" s="27" t="str">
        <f t="shared" si="45"/>
        <v>DEJAR</v>
      </c>
      <c r="L368" s="27" t="str">
        <f t="shared" si="46"/>
        <v>DEJAR</v>
      </c>
      <c r="M368" s="27" t="str">
        <f t="shared" si="47"/>
        <v>DEJAR</v>
      </c>
    </row>
    <row r="369" spans="1:13" x14ac:dyDescent="0.25">
      <c r="A369" t="s">
        <v>60</v>
      </c>
      <c r="B369" s="61">
        <v>7</v>
      </c>
      <c r="C369" s="61" t="s">
        <v>93</v>
      </c>
      <c r="D369" s="66">
        <v>24</v>
      </c>
      <c r="E369" s="70">
        <v>15</v>
      </c>
      <c r="F369" s="118">
        <f t="shared" si="42"/>
        <v>452.3904</v>
      </c>
      <c r="G369" s="50">
        <v>0.1</v>
      </c>
      <c r="H369" s="50" t="s">
        <v>119</v>
      </c>
      <c r="I369" s="84">
        <f t="shared" si="52"/>
        <v>265.94050449183845</v>
      </c>
      <c r="J369" s="27">
        <f t="shared" si="44"/>
        <v>1.3297025224591923</v>
      </c>
      <c r="K369" s="27" t="str">
        <f t="shared" si="45"/>
        <v>DEJAR</v>
      </c>
      <c r="L369" s="27" t="str">
        <f t="shared" si="46"/>
        <v>DEJAR</v>
      </c>
      <c r="M369" s="27" t="str">
        <f t="shared" si="47"/>
        <v>DEJAR</v>
      </c>
    </row>
    <row r="370" spans="1:13" x14ac:dyDescent="0.25">
      <c r="A370" t="s">
        <v>60</v>
      </c>
      <c r="B370" s="61">
        <v>8</v>
      </c>
      <c r="C370" s="61" t="s">
        <v>96</v>
      </c>
      <c r="D370" s="66">
        <v>29</v>
      </c>
      <c r="E370" s="70">
        <v>16</v>
      </c>
      <c r="F370" s="118">
        <f t="shared" si="42"/>
        <v>660.52139999999997</v>
      </c>
      <c r="G370" s="50">
        <v>0.1</v>
      </c>
      <c r="H370" s="50" t="s">
        <v>119</v>
      </c>
      <c r="I370" s="84">
        <f t="shared" si="52"/>
        <v>417.52015350701288</v>
      </c>
      <c r="J370" s="27">
        <f t="shared" si="44"/>
        <v>2.0876007675350641</v>
      </c>
      <c r="K370" s="27" t="str">
        <f t="shared" si="45"/>
        <v>DEJAR</v>
      </c>
      <c r="L370" s="27" t="str">
        <f t="shared" si="46"/>
        <v>DEJAR</v>
      </c>
      <c r="M370" s="27" t="str">
        <f t="shared" si="47"/>
        <v>DEJAR</v>
      </c>
    </row>
    <row r="371" spans="1:13" x14ac:dyDescent="0.25">
      <c r="A371" t="s">
        <v>60</v>
      </c>
      <c r="B371" s="61">
        <v>9</v>
      </c>
      <c r="C371" s="61" t="s">
        <v>96</v>
      </c>
      <c r="D371" s="66">
        <v>34</v>
      </c>
      <c r="E371" s="70">
        <v>17</v>
      </c>
      <c r="F371" s="118">
        <f t="shared" si="42"/>
        <v>907.92240000000004</v>
      </c>
      <c r="G371" s="50">
        <v>0.1</v>
      </c>
      <c r="H371" s="50" t="s">
        <v>119</v>
      </c>
      <c r="I371" s="84">
        <f t="shared" si="52"/>
        <v>610.00375036985031</v>
      </c>
      <c r="J371" s="27">
        <f t="shared" si="44"/>
        <v>3.0500187518492514</v>
      </c>
      <c r="K371" s="27" t="str">
        <f t="shared" si="45"/>
        <v>DEJAR</v>
      </c>
      <c r="L371" s="27" t="str">
        <f t="shared" si="46"/>
        <v>DEJAR</v>
      </c>
      <c r="M371" s="27" t="str">
        <f t="shared" si="47"/>
        <v>DEJAR</v>
      </c>
    </row>
    <row r="372" spans="1:13" x14ac:dyDescent="0.25">
      <c r="A372" t="s">
        <v>60</v>
      </c>
      <c r="B372" s="61">
        <v>10</v>
      </c>
      <c r="C372" s="61" t="s">
        <v>93</v>
      </c>
      <c r="D372" s="66">
        <v>19</v>
      </c>
      <c r="E372" s="70">
        <v>10</v>
      </c>
      <c r="F372" s="118">
        <f t="shared" si="42"/>
        <v>283.52940000000001</v>
      </c>
      <c r="G372" s="50">
        <v>0.1</v>
      </c>
      <c r="H372" s="50" t="s">
        <v>119</v>
      </c>
      <c r="I372" s="84">
        <f t="shared" si="52"/>
        <v>152.39095368994771</v>
      </c>
      <c r="J372" s="27">
        <f t="shared" si="44"/>
        <v>0.76195476844973853</v>
      </c>
      <c r="K372" s="27" t="str">
        <f t="shared" si="45"/>
        <v>DEJAR</v>
      </c>
      <c r="L372" s="27" t="str">
        <f t="shared" si="46"/>
        <v>DEJAR</v>
      </c>
      <c r="M372" s="27" t="str">
        <f t="shared" si="47"/>
        <v>DEJAR</v>
      </c>
    </row>
    <row r="373" spans="1:13" x14ac:dyDescent="0.25">
      <c r="A373" t="s">
        <v>60</v>
      </c>
      <c r="B373" s="61">
        <v>11</v>
      </c>
      <c r="C373" s="61" t="s">
        <v>93</v>
      </c>
      <c r="D373" s="66">
        <v>17</v>
      </c>
      <c r="E373" s="70">
        <v>9</v>
      </c>
      <c r="F373" s="118">
        <f t="shared" si="42"/>
        <v>226.98060000000001</v>
      </c>
      <c r="G373" s="50">
        <v>0.1</v>
      </c>
      <c r="H373" s="50" t="s">
        <v>119</v>
      </c>
      <c r="I373" s="84">
        <f t="shared" si="52"/>
        <v>116.90268878718483</v>
      </c>
      <c r="J373" s="27">
        <f t="shared" si="44"/>
        <v>0.58451344393592408</v>
      </c>
      <c r="K373" s="27" t="str">
        <f t="shared" si="45"/>
        <v>DEJAR</v>
      </c>
      <c r="L373" s="27" t="str">
        <f t="shared" si="46"/>
        <v>DEJAR</v>
      </c>
      <c r="M373" s="27" t="str">
        <f t="shared" si="47"/>
        <v>DEJAR</v>
      </c>
    </row>
    <row r="374" spans="1:13" x14ac:dyDescent="0.25">
      <c r="A374" t="s">
        <v>60</v>
      </c>
      <c r="B374" s="61">
        <v>12</v>
      </c>
      <c r="C374" s="61" t="s">
        <v>93</v>
      </c>
      <c r="D374" s="66">
        <v>21</v>
      </c>
      <c r="E374" s="70">
        <v>12</v>
      </c>
      <c r="F374" s="118">
        <f t="shared" si="42"/>
        <v>346.3614</v>
      </c>
      <c r="G374" s="50">
        <v>0.1</v>
      </c>
      <c r="H374" s="50" t="s">
        <v>119</v>
      </c>
      <c r="I374" s="84">
        <f t="shared" si="52"/>
        <v>193.44615534703902</v>
      </c>
      <c r="J374" s="27">
        <f t="shared" si="44"/>
        <v>0.96723077673519509</v>
      </c>
      <c r="K374" s="27" t="str">
        <f t="shared" si="45"/>
        <v>DEJAR</v>
      </c>
      <c r="L374" s="27" t="str">
        <f t="shared" si="46"/>
        <v>DEJAR</v>
      </c>
      <c r="M374" s="27" t="str">
        <f t="shared" si="47"/>
        <v>DEJAR</v>
      </c>
    </row>
    <row r="375" spans="1:13" x14ac:dyDescent="0.25">
      <c r="A375" t="s">
        <v>60</v>
      </c>
      <c r="B375" s="61">
        <v>13</v>
      </c>
      <c r="C375" s="61" t="s">
        <v>28</v>
      </c>
      <c r="D375" s="66">
        <v>28</v>
      </c>
      <c r="E375" s="70">
        <v>15</v>
      </c>
      <c r="F375" s="118">
        <f t="shared" si="42"/>
        <v>615.75360000000001</v>
      </c>
      <c r="G375" s="50">
        <v>0.1</v>
      </c>
      <c r="H375" s="50" t="s">
        <v>119</v>
      </c>
      <c r="I375" s="84">
        <f t="shared" si="52"/>
        <v>384.0191047547313</v>
      </c>
      <c r="J375" s="27">
        <f t="shared" si="44"/>
        <v>1.9200955237736563</v>
      </c>
      <c r="K375" s="27" t="str">
        <f t="shared" si="45"/>
        <v>DEJAR</v>
      </c>
      <c r="L375" s="27" t="str">
        <f t="shared" si="46"/>
        <v>DEJAR</v>
      </c>
      <c r="M375" s="27" t="str">
        <f t="shared" si="47"/>
        <v>DEJAR</v>
      </c>
    </row>
    <row r="376" spans="1:13" x14ac:dyDescent="0.25">
      <c r="A376" t="s">
        <v>60</v>
      </c>
      <c r="B376" s="61">
        <v>14</v>
      </c>
      <c r="C376" s="61" t="s">
        <v>93</v>
      </c>
      <c r="D376" s="66">
        <v>32</v>
      </c>
      <c r="E376" s="70">
        <v>16</v>
      </c>
      <c r="F376" s="118">
        <f t="shared" si="42"/>
        <v>804.24959999999999</v>
      </c>
      <c r="G376" s="50">
        <v>0.1</v>
      </c>
      <c r="H376" s="50" t="s">
        <v>119</v>
      </c>
      <c r="I376" s="84">
        <f t="shared" si="52"/>
        <v>527.931063141393</v>
      </c>
      <c r="J376" s="27">
        <f t="shared" si="44"/>
        <v>2.6396553157069649</v>
      </c>
      <c r="K376" s="27" t="str">
        <f t="shared" si="45"/>
        <v>DEJAR</v>
      </c>
      <c r="L376" s="27" t="str">
        <f t="shared" si="46"/>
        <v>DEJAR</v>
      </c>
      <c r="M376" s="27" t="str">
        <f t="shared" si="47"/>
        <v>DEJAR</v>
      </c>
    </row>
    <row r="377" spans="1:13" x14ac:dyDescent="0.25">
      <c r="A377" t="s">
        <v>60</v>
      </c>
      <c r="B377" s="61">
        <v>15</v>
      </c>
      <c r="C377" s="61" t="s">
        <v>93</v>
      </c>
      <c r="D377" s="66">
        <v>16</v>
      </c>
      <c r="E377" s="70">
        <v>9</v>
      </c>
      <c r="F377" s="118">
        <f t="shared" si="42"/>
        <v>201.0624</v>
      </c>
      <c r="G377" s="50">
        <v>0.1</v>
      </c>
      <c r="H377" s="50" t="s">
        <v>119</v>
      </c>
      <c r="I377" s="84">
        <f t="shared" si="52"/>
        <v>101.17406776284028</v>
      </c>
      <c r="J377" s="27">
        <f t="shared" si="44"/>
        <v>0.5058703388142014</v>
      </c>
      <c r="K377" s="27" t="str">
        <f t="shared" si="45"/>
        <v>DEJAR</v>
      </c>
      <c r="L377" s="27" t="str">
        <f t="shared" si="46"/>
        <v>DEJAR</v>
      </c>
      <c r="M377" s="27" t="str">
        <f t="shared" si="47"/>
        <v>DEJAR</v>
      </c>
    </row>
    <row r="378" spans="1:13" x14ac:dyDescent="0.25">
      <c r="A378" t="s">
        <v>60</v>
      </c>
      <c r="B378" s="61">
        <v>16</v>
      </c>
      <c r="C378" s="61" t="s">
        <v>93</v>
      </c>
      <c r="D378" s="66">
        <v>23</v>
      </c>
      <c r="E378" s="70">
        <v>12</v>
      </c>
      <c r="F378" s="118">
        <f t="shared" si="42"/>
        <v>415.47660000000002</v>
      </c>
      <c r="G378" s="50">
        <v>0.1</v>
      </c>
      <c r="H378" s="50" t="s">
        <v>119</v>
      </c>
      <c r="I378" s="84">
        <f t="shared" si="52"/>
        <v>240.28635306200815</v>
      </c>
      <c r="J378" s="27">
        <f t="shared" si="44"/>
        <v>1.2014317653100408</v>
      </c>
      <c r="K378" s="27" t="str">
        <f t="shared" si="45"/>
        <v>DEJAR</v>
      </c>
      <c r="L378" s="27" t="str">
        <f t="shared" si="46"/>
        <v>DEJAR</v>
      </c>
      <c r="M378" s="27" t="str">
        <f t="shared" si="47"/>
        <v>DEJAR</v>
      </c>
    </row>
    <row r="379" spans="1:13" x14ac:dyDescent="0.25">
      <c r="A379" t="s">
        <v>60</v>
      </c>
      <c r="B379" s="61">
        <v>17</v>
      </c>
      <c r="C379" s="61" t="s">
        <v>93</v>
      </c>
      <c r="D379" s="66">
        <v>29</v>
      </c>
      <c r="E379" s="70">
        <v>15</v>
      </c>
      <c r="F379" s="118">
        <f t="shared" si="42"/>
        <v>660.52139999999997</v>
      </c>
      <c r="G379" s="50">
        <v>0.1</v>
      </c>
      <c r="H379" s="50" t="s">
        <v>119</v>
      </c>
      <c r="I379" s="84">
        <f t="shared" si="52"/>
        <v>417.52015350701288</v>
      </c>
      <c r="J379" s="27">
        <f t="shared" si="44"/>
        <v>2.0876007675350641</v>
      </c>
      <c r="K379" s="27" t="str">
        <f t="shared" si="45"/>
        <v>DEJAR</v>
      </c>
      <c r="L379" s="27" t="str">
        <f t="shared" si="46"/>
        <v>DEJAR</v>
      </c>
      <c r="M379" s="27" t="str">
        <f t="shared" si="47"/>
        <v>DEJAR</v>
      </c>
    </row>
    <row r="380" spans="1:13" x14ac:dyDescent="0.25">
      <c r="A380" t="s">
        <v>60</v>
      </c>
      <c r="B380" s="61">
        <v>18</v>
      </c>
      <c r="C380" s="61" t="s">
        <v>93</v>
      </c>
      <c r="D380" s="66">
        <v>19</v>
      </c>
      <c r="E380" s="70">
        <v>12</v>
      </c>
      <c r="F380" s="118">
        <f t="shared" si="42"/>
        <v>283.52940000000001</v>
      </c>
      <c r="G380" s="50">
        <v>0.1</v>
      </c>
      <c r="H380" s="50" t="s">
        <v>119</v>
      </c>
      <c r="I380" s="84">
        <f t="shared" si="52"/>
        <v>152.39095368994771</v>
      </c>
      <c r="J380" s="27">
        <f t="shared" si="44"/>
        <v>0.76195476844973853</v>
      </c>
      <c r="K380" s="27" t="str">
        <f t="shared" si="45"/>
        <v>DEJAR</v>
      </c>
      <c r="L380" s="27" t="str">
        <f t="shared" si="46"/>
        <v>DEJAR</v>
      </c>
      <c r="M380" s="27" t="str">
        <f t="shared" si="47"/>
        <v>DEJAR</v>
      </c>
    </row>
    <row r="381" spans="1:13" x14ac:dyDescent="0.25">
      <c r="A381" t="s">
        <v>60</v>
      </c>
      <c r="B381" s="61">
        <v>19</v>
      </c>
      <c r="C381" s="61" t="s">
        <v>96</v>
      </c>
      <c r="D381" s="66">
        <v>33</v>
      </c>
      <c r="E381" s="70">
        <v>17</v>
      </c>
      <c r="F381" s="118">
        <f t="shared" si="42"/>
        <v>855.30060000000003</v>
      </c>
      <c r="G381" s="50">
        <v>0.1</v>
      </c>
      <c r="H381" s="50" t="s">
        <v>119</v>
      </c>
      <c r="I381" s="84">
        <f t="shared" si="52"/>
        <v>568.10727714388111</v>
      </c>
      <c r="J381" s="27">
        <f t="shared" si="44"/>
        <v>2.8405363857194055</v>
      </c>
      <c r="K381" s="27" t="str">
        <f t="shared" si="45"/>
        <v>DEJAR</v>
      </c>
      <c r="L381" s="27" t="str">
        <f t="shared" si="46"/>
        <v>DEJAR</v>
      </c>
      <c r="M381" s="27" t="str">
        <f t="shared" si="47"/>
        <v>DEJAR</v>
      </c>
    </row>
    <row r="382" spans="1:13" x14ac:dyDescent="0.25">
      <c r="A382" t="s">
        <v>60</v>
      </c>
      <c r="B382" s="61">
        <v>20</v>
      </c>
      <c r="C382" s="61" t="s">
        <v>93</v>
      </c>
      <c r="D382" s="66">
        <v>22</v>
      </c>
      <c r="E382" s="70">
        <v>14</v>
      </c>
      <c r="F382" s="118">
        <f t="shared" si="42"/>
        <v>380.1336</v>
      </c>
      <c r="G382" s="50">
        <v>0.1</v>
      </c>
      <c r="H382" s="50" t="s">
        <v>119</v>
      </c>
      <c r="I382" s="84">
        <f t="shared" si="52"/>
        <v>216.13001097424697</v>
      </c>
      <c r="J382" s="27">
        <f t="shared" si="44"/>
        <v>1.0806500548712348</v>
      </c>
      <c r="K382" s="27" t="str">
        <f t="shared" si="45"/>
        <v>DEJAR</v>
      </c>
      <c r="L382" s="27" t="str">
        <f t="shared" si="46"/>
        <v>DEJAR</v>
      </c>
      <c r="M382" s="27" t="str">
        <f t="shared" si="47"/>
        <v>DEJAR</v>
      </c>
    </row>
    <row r="383" spans="1:13" x14ac:dyDescent="0.25">
      <c r="A383" t="s">
        <v>60</v>
      </c>
      <c r="B383" s="61">
        <v>21</v>
      </c>
      <c r="C383" s="61" t="s">
        <v>93</v>
      </c>
      <c r="D383" s="66">
        <v>18</v>
      </c>
      <c r="E383" s="70">
        <v>10</v>
      </c>
      <c r="F383" s="118">
        <f t="shared" si="42"/>
        <v>254.46959999999999</v>
      </c>
      <c r="G383" s="50">
        <v>0.1</v>
      </c>
      <c r="H383" s="50" t="s">
        <v>119</v>
      </c>
      <c r="I383" s="84">
        <f t="shared" si="52"/>
        <v>133.96512701589552</v>
      </c>
      <c r="J383" s="27">
        <f t="shared" si="44"/>
        <v>0.66982563507947757</v>
      </c>
      <c r="K383" s="27" t="str">
        <f t="shared" si="45"/>
        <v>DEJAR</v>
      </c>
      <c r="L383" s="27" t="str">
        <f t="shared" si="46"/>
        <v>DEJAR</v>
      </c>
      <c r="M383" s="27" t="str">
        <f t="shared" si="47"/>
        <v>DEJAR</v>
      </c>
    </row>
    <row r="384" spans="1:13" x14ac:dyDescent="0.25">
      <c r="A384" t="s">
        <v>60</v>
      </c>
      <c r="B384" s="61">
        <v>22</v>
      </c>
      <c r="C384" s="61" t="s">
        <v>96</v>
      </c>
      <c r="D384" s="66">
        <v>27</v>
      </c>
      <c r="E384" s="70">
        <v>15</v>
      </c>
      <c r="F384" s="118">
        <f t="shared" si="42"/>
        <v>572.5566</v>
      </c>
      <c r="G384" s="50">
        <v>0.1</v>
      </c>
      <c r="H384" s="50" t="s">
        <v>119</v>
      </c>
      <c r="I384" s="84">
        <f t="shared" si="52"/>
        <v>352.13325163946445</v>
      </c>
      <c r="J384" s="27">
        <f t="shared" si="44"/>
        <v>1.7606662581973223</v>
      </c>
      <c r="K384" s="27" t="str">
        <f t="shared" si="45"/>
        <v>DEJAR</v>
      </c>
      <c r="L384" s="27" t="str">
        <f t="shared" si="46"/>
        <v>DEJAR</v>
      </c>
      <c r="M384" s="27" t="str">
        <f t="shared" si="47"/>
        <v>DEJAR</v>
      </c>
    </row>
    <row r="385" spans="1:13" x14ac:dyDescent="0.25">
      <c r="A385" t="s">
        <v>60</v>
      </c>
      <c r="B385" s="61">
        <v>23</v>
      </c>
      <c r="C385" s="61" t="s">
        <v>96</v>
      </c>
      <c r="D385" s="66">
        <v>25</v>
      </c>
      <c r="E385" s="70">
        <v>15</v>
      </c>
      <c r="F385" s="118">
        <f t="shared" si="42"/>
        <v>490.875</v>
      </c>
      <c r="G385" s="50">
        <v>0.1</v>
      </c>
      <c r="H385" s="50" t="s">
        <v>119</v>
      </c>
      <c r="I385" s="84">
        <f t="shared" si="52"/>
        <v>293.11711779854511</v>
      </c>
      <c r="J385" s="27">
        <f t="shared" si="44"/>
        <v>1.4655855889927254</v>
      </c>
      <c r="K385" s="27" t="str">
        <f t="shared" si="45"/>
        <v>DEJAR</v>
      </c>
      <c r="L385" s="27" t="str">
        <f t="shared" si="46"/>
        <v>DEJAR</v>
      </c>
      <c r="M385" s="27" t="str">
        <f t="shared" si="47"/>
        <v>DEJAR</v>
      </c>
    </row>
    <row r="386" spans="1:13" x14ac:dyDescent="0.25">
      <c r="A386" t="s">
        <v>60</v>
      </c>
      <c r="B386" s="61">
        <v>24</v>
      </c>
      <c r="C386" s="61" t="s">
        <v>93</v>
      </c>
      <c r="D386" s="66">
        <v>21</v>
      </c>
      <c r="E386" s="70">
        <v>12</v>
      </c>
      <c r="F386" s="118">
        <f t="shared" si="42"/>
        <v>346.3614</v>
      </c>
      <c r="G386" s="50">
        <v>0.1</v>
      </c>
      <c r="H386" s="50" t="s">
        <v>119</v>
      </c>
      <c r="I386" s="84">
        <f t="shared" si="52"/>
        <v>193.44615534703902</v>
      </c>
      <c r="J386" s="27">
        <f t="shared" si="44"/>
        <v>0.96723077673519509</v>
      </c>
      <c r="K386" s="27" t="str">
        <f t="shared" si="45"/>
        <v>DEJAR</v>
      </c>
      <c r="L386" s="27" t="str">
        <f t="shared" si="46"/>
        <v>DEJAR</v>
      </c>
      <c r="M386" s="27" t="str">
        <f t="shared" si="47"/>
        <v>DEJAR</v>
      </c>
    </row>
    <row r="387" spans="1:13" x14ac:dyDescent="0.25">
      <c r="A387" t="s">
        <v>60</v>
      </c>
      <c r="B387" s="61">
        <v>25</v>
      </c>
      <c r="C387" s="61" t="s">
        <v>93</v>
      </c>
      <c r="D387" s="66">
        <v>35</v>
      </c>
      <c r="E387" s="70">
        <v>18</v>
      </c>
      <c r="F387" s="118">
        <f t="shared" ref="F387:F450" si="53">(3.1416/4)*D387^2</f>
        <v>962.11500000000001</v>
      </c>
      <c r="G387" s="50">
        <v>0.1</v>
      </c>
      <c r="H387" s="50" t="s">
        <v>119</v>
      </c>
      <c r="I387" s="84">
        <f t="shared" si="52"/>
        <v>653.64029291244719</v>
      </c>
      <c r="J387" s="27">
        <f t="shared" ref="J387:J450" si="54">((I387/1000)*0.5)/G387</f>
        <v>3.2682014645622357</v>
      </c>
      <c r="K387" s="27" t="str">
        <f t="shared" ref="K387:K450" si="55">+IF(D387&gt;=10,"DEJAR","DEPURAR")</f>
        <v>DEJAR</v>
      </c>
      <c r="L387" s="27" t="str">
        <f t="shared" ref="L387:L450" si="56">+IF(E387&gt;=5,"DEJAR","DEPURAR")</f>
        <v>DEJAR</v>
      </c>
      <c r="M387" s="27" t="str">
        <f t="shared" ref="M387:M450" si="57">+IF(AND(K387="DEJAR",L387="DEJAR"),"DEJAR","DEPURAR")</f>
        <v>DEJAR</v>
      </c>
    </row>
    <row r="388" spans="1:13" x14ac:dyDescent="0.25">
      <c r="A388" t="s">
        <v>60</v>
      </c>
      <c r="B388" s="61">
        <v>26</v>
      </c>
      <c r="C388" s="61" t="s">
        <v>93</v>
      </c>
      <c r="D388" s="66">
        <v>26</v>
      </c>
      <c r="E388" s="70">
        <v>15</v>
      </c>
      <c r="F388" s="118">
        <f t="shared" si="53"/>
        <v>530.93039999999996</v>
      </c>
      <c r="G388" s="50">
        <v>0.1</v>
      </c>
      <c r="H388" s="50" t="s">
        <v>119</v>
      </c>
      <c r="I388" s="84">
        <f t="shared" si="52"/>
        <v>321.84021980583157</v>
      </c>
      <c r="J388" s="27">
        <f t="shared" si="54"/>
        <v>1.6092010990291576</v>
      </c>
      <c r="K388" s="27" t="str">
        <f t="shared" si="55"/>
        <v>DEJAR</v>
      </c>
      <c r="L388" s="27" t="str">
        <f t="shared" si="56"/>
        <v>DEJAR</v>
      </c>
      <c r="M388" s="27" t="str">
        <f t="shared" si="57"/>
        <v>DEJAR</v>
      </c>
    </row>
    <row r="389" spans="1:13" x14ac:dyDescent="0.25">
      <c r="A389" t="s">
        <v>60</v>
      </c>
      <c r="B389" s="61">
        <v>27</v>
      </c>
      <c r="C389" s="61" t="s">
        <v>93</v>
      </c>
      <c r="D389" s="66">
        <v>17</v>
      </c>
      <c r="E389" s="70">
        <v>13</v>
      </c>
      <c r="F389" s="118">
        <f t="shared" si="53"/>
        <v>226.98060000000001</v>
      </c>
      <c r="G389" s="50">
        <v>0.1</v>
      </c>
      <c r="H389" s="50" t="s">
        <v>119</v>
      </c>
      <c r="I389" s="84">
        <f t="shared" si="52"/>
        <v>116.90268878718483</v>
      </c>
      <c r="J389" s="27">
        <f t="shared" si="54"/>
        <v>0.58451344393592408</v>
      </c>
      <c r="K389" s="27" t="str">
        <f t="shared" si="55"/>
        <v>DEJAR</v>
      </c>
      <c r="L389" s="27" t="str">
        <f t="shared" si="56"/>
        <v>DEJAR</v>
      </c>
      <c r="M389" s="27" t="str">
        <f t="shared" si="57"/>
        <v>DEJAR</v>
      </c>
    </row>
    <row r="390" spans="1:13" x14ac:dyDescent="0.25">
      <c r="A390" t="s">
        <v>60</v>
      </c>
      <c r="B390" s="61">
        <v>28</v>
      </c>
      <c r="C390" s="61" t="s">
        <v>93</v>
      </c>
      <c r="D390" s="66">
        <v>24</v>
      </c>
      <c r="E390" s="70">
        <v>14</v>
      </c>
      <c r="F390" s="118">
        <f t="shared" si="53"/>
        <v>452.3904</v>
      </c>
      <c r="G390" s="50">
        <v>0.1</v>
      </c>
      <c r="H390" s="50" t="s">
        <v>119</v>
      </c>
      <c r="I390" s="84">
        <f t="shared" si="52"/>
        <v>265.94050449183845</v>
      </c>
      <c r="J390" s="27">
        <f t="shared" si="54"/>
        <v>1.3297025224591923</v>
      </c>
      <c r="K390" s="27" t="str">
        <f t="shared" si="55"/>
        <v>DEJAR</v>
      </c>
      <c r="L390" s="27" t="str">
        <f t="shared" si="56"/>
        <v>DEJAR</v>
      </c>
      <c r="M390" s="27" t="str">
        <f t="shared" si="57"/>
        <v>DEJAR</v>
      </c>
    </row>
    <row r="391" spans="1:13" x14ac:dyDescent="0.25">
      <c r="A391" t="s">
        <v>60</v>
      </c>
      <c r="B391" s="61">
        <v>29</v>
      </c>
      <c r="C391" s="61" t="s">
        <v>93</v>
      </c>
      <c r="D391" s="66">
        <v>19</v>
      </c>
      <c r="E391" s="70">
        <v>12</v>
      </c>
      <c r="F391" s="118">
        <f t="shared" si="53"/>
        <v>283.52940000000001</v>
      </c>
      <c r="G391" s="50">
        <v>0.1</v>
      </c>
      <c r="H391" s="50" t="s">
        <v>119</v>
      </c>
      <c r="I391" s="84">
        <f t="shared" si="52"/>
        <v>152.39095368994771</v>
      </c>
      <c r="J391" s="27">
        <f t="shared" si="54"/>
        <v>0.76195476844973853</v>
      </c>
      <c r="K391" s="27" t="str">
        <f t="shared" si="55"/>
        <v>DEJAR</v>
      </c>
      <c r="L391" s="27" t="str">
        <f t="shared" si="56"/>
        <v>DEJAR</v>
      </c>
      <c r="M391" s="27" t="str">
        <f t="shared" si="57"/>
        <v>DEJAR</v>
      </c>
    </row>
    <row r="392" spans="1:13" x14ac:dyDescent="0.25">
      <c r="A392" t="s">
        <v>60</v>
      </c>
      <c r="B392" s="61">
        <v>30</v>
      </c>
      <c r="C392" s="61" t="s">
        <v>96</v>
      </c>
      <c r="D392" s="66">
        <v>36</v>
      </c>
      <c r="E392" s="70">
        <v>18</v>
      </c>
      <c r="F392" s="118">
        <f t="shared" si="53"/>
        <v>1017.8783999999999</v>
      </c>
      <c r="G392" s="50">
        <v>0.1</v>
      </c>
      <c r="H392" s="50" t="s">
        <v>119</v>
      </c>
      <c r="I392" s="84">
        <f t="shared" si="52"/>
        <v>699.03635875505904</v>
      </c>
      <c r="J392" s="27">
        <f t="shared" si="54"/>
        <v>3.4951817937752954</v>
      </c>
      <c r="K392" s="27" t="str">
        <f t="shared" si="55"/>
        <v>DEJAR</v>
      </c>
      <c r="L392" s="27" t="str">
        <f t="shared" si="56"/>
        <v>DEJAR</v>
      </c>
      <c r="M392" s="27" t="str">
        <f t="shared" si="57"/>
        <v>DEJAR</v>
      </c>
    </row>
    <row r="393" spans="1:13" x14ac:dyDescent="0.25">
      <c r="A393" t="s">
        <v>60</v>
      </c>
      <c r="B393" s="61">
        <v>31</v>
      </c>
      <c r="C393" s="61" t="s">
        <v>93</v>
      </c>
      <c r="D393" s="66">
        <v>31</v>
      </c>
      <c r="E393" s="70">
        <v>16</v>
      </c>
      <c r="F393" s="118">
        <f t="shared" si="53"/>
        <v>754.76940000000002</v>
      </c>
      <c r="G393" s="50">
        <v>0.1</v>
      </c>
      <c r="H393" s="50" t="s">
        <v>119</v>
      </c>
      <c r="I393" s="84">
        <f t="shared" si="52"/>
        <v>489.45492453923617</v>
      </c>
      <c r="J393" s="27">
        <f t="shared" si="54"/>
        <v>2.4472746226961806</v>
      </c>
      <c r="K393" s="27" t="str">
        <f t="shared" si="55"/>
        <v>DEJAR</v>
      </c>
      <c r="L393" s="27" t="str">
        <f t="shared" si="56"/>
        <v>DEJAR</v>
      </c>
      <c r="M393" s="27" t="str">
        <f t="shared" si="57"/>
        <v>DEJAR</v>
      </c>
    </row>
    <row r="394" spans="1:13" x14ac:dyDescent="0.25">
      <c r="A394" t="s">
        <v>60</v>
      </c>
      <c r="B394" s="61">
        <v>32</v>
      </c>
      <c r="C394" s="61" t="s">
        <v>93</v>
      </c>
      <c r="D394" s="66">
        <v>18</v>
      </c>
      <c r="E394" s="70">
        <v>13</v>
      </c>
      <c r="F394" s="118">
        <f t="shared" si="53"/>
        <v>254.46959999999999</v>
      </c>
      <c r="G394" s="50">
        <v>0.1</v>
      </c>
      <c r="H394" s="50" t="s">
        <v>119</v>
      </c>
      <c r="I394" s="84">
        <f t="shared" si="52"/>
        <v>133.96512701589552</v>
      </c>
      <c r="J394" s="27">
        <f t="shared" si="54"/>
        <v>0.66982563507947757</v>
      </c>
      <c r="K394" s="27" t="str">
        <f t="shared" si="55"/>
        <v>DEJAR</v>
      </c>
      <c r="L394" s="27" t="str">
        <f t="shared" si="56"/>
        <v>DEJAR</v>
      </c>
      <c r="M394" s="27" t="str">
        <f t="shared" si="57"/>
        <v>DEJAR</v>
      </c>
    </row>
    <row r="395" spans="1:13" x14ac:dyDescent="0.25">
      <c r="A395" t="s">
        <v>60</v>
      </c>
      <c r="B395" s="61">
        <v>33</v>
      </c>
      <c r="C395" s="61" t="s">
        <v>93</v>
      </c>
      <c r="D395" s="66">
        <v>29</v>
      </c>
      <c r="E395" s="70">
        <v>17</v>
      </c>
      <c r="F395" s="118">
        <f t="shared" si="53"/>
        <v>660.52139999999997</v>
      </c>
      <c r="G395" s="50">
        <v>0.1</v>
      </c>
      <c r="H395" s="50" t="s">
        <v>119</v>
      </c>
      <c r="I395" s="84">
        <f t="shared" si="52"/>
        <v>417.52015350701288</v>
      </c>
      <c r="J395" s="27">
        <f t="shared" si="54"/>
        <v>2.0876007675350641</v>
      </c>
      <c r="K395" s="27" t="str">
        <f t="shared" si="55"/>
        <v>DEJAR</v>
      </c>
      <c r="L395" s="27" t="str">
        <f t="shared" si="56"/>
        <v>DEJAR</v>
      </c>
      <c r="M395" s="27" t="str">
        <f t="shared" si="57"/>
        <v>DEJAR</v>
      </c>
    </row>
    <row r="396" spans="1:13" x14ac:dyDescent="0.25">
      <c r="A396" t="s">
        <v>60</v>
      </c>
      <c r="B396" s="61">
        <v>34</v>
      </c>
      <c r="C396" s="61" t="s">
        <v>93</v>
      </c>
      <c r="D396" s="66">
        <v>30</v>
      </c>
      <c r="E396" s="70">
        <v>16</v>
      </c>
      <c r="F396" s="118">
        <f t="shared" si="53"/>
        <v>706.86</v>
      </c>
      <c r="G396" s="50">
        <v>0.1</v>
      </c>
      <c r="H396" s="50" t="s">
        <v>119</v>
      </c>
      <c r="I396" s="84">
        <f t="shared" si="52"/>
        <v>452.65828470787153</v>
      </c>
      <c r="J396" s="27">
        <f t="shared" si="54"/>
        <v>2.2632914235393575</v>
      </c>
      <c r="K396" s="27" t="str">
        <f t="shared" si="55"/>
        <v>DEJAR</v>
      </c>
      <c r="L396" s="27" t="str">
        <f t="shared" si="56"/>
        <v>DEJAR</v>
      </c>
      <c r="M396" s="27" t="str">
        <f t="shared" si="57"/>
        <v>DEJAR</v>
      </c>
    </row>
    <row r="397" spans="1:13" x14ac:dyDescent="0.25">
      <c r="A397" t="s">
        <v>60</v>
      </c>
      <c r="B397" s="61">
        <v>35</v>
      </c>
      <c r="C397" s="61" t="s">
        <v>96</v>
      </c>
      <c r="D397" s="66">
        <v>26</v>
      </c>
      <c r="E397" s="70">
        <v>15</v>
      </c>
      <c r="F397" s="118">
        <f t="shared" si="53"/>
        <v>530.93039999999996</v>
      </c>
      <c r="G397" s="50">
        <v>0.1</v>
      </c>
      <c r="H397" s="50" t="s">
        <v>119</v>
      </c>
      <c r="I397" s="84">
        <f t="shared" si="52"/>
        <v>321.84021980583157</v>
      </c>
      <c r="J397" s="27">
        <f t="shared" si="54"/>
        <v>1.6092010990291576</v>
      </c>
      <c r="K397" s="27" t="str">
        <f t="shared" si="55"/>
        <v>DEJAR</v>
      </c>
      <c r="L397" s="27" t="str">
        <f t="shared" si="56"/>
        <v>DEJAR</v>
      </c>
      <c r="M397" s="27" t="str">
        <f t="shared" si="57"/>
        <v>DEJAR</v>
      </c>
    </row>
    <row r="398" spans="1:13" x14ac:dyDescent="0.25">
      <c r="A398" t="s">
        <v>60</v>
      </c>
      <c r="B398" s="61">
        <v>36</v>
      </c>
      <c r="C398" s="61" t="s">
        <v>96</v>
      </c>
      <c r="D398" s="66">
        <v>20</v>
      </c>
      <c r="E398" s="70">
        <v>14</v>
      </c>
      <c r="F398" s="118">
        <f t="shared" si="53"/>
        <v>314.15999999999997</v>
      </c>
      <c r="G398" s="50">
        <v>0.1</v>
      </c>
      <c r="H398" s="50" t="s">
        <v>119</v>
      </c>
      <c r="I398" s="84">
        <f t="shared" si="52"/>
        <v>172.20874292148596</v>
      </c>
      <c r="J398" s="27">
        <f t="shared" si="54"/>
        <v>0.86104371460742979</v>
      </c>
      <c r="K398" s="27" t="str">
        <f t="shared" si="55"/>
        <v>DEJAR</v>
      </c>
      <c r="L398" s="27" t="str">
        <f t="shared" si="56"/>
        <v>DEJAR</v>
      </c>
      <c r="M398" s="27" t="str">
        <f t="shared" si="57"/>
        <v>DEJAR</v>
      </c>
    </row>
    <row r="399" spans="1:13" x14ac:dyDescent="0.25">
      <c r="A399" t="s">
        <v>61</v>
      </c>
      <c r="B399" s="61">
        <v>1</v>
      </c>
      <c r="C399" s="61" t="s">
        <v>93</v>
      </c>
      <c r="D399" s="66">
        <v>30</v>
      </c>
      <c r="E399" s="70">
        <v>15</v>
      </c>
      <c r="F399" s="118">
        <f t="shared" si="53"/>
        <v>706.86</v>
      </c>
      <c r="G399" s="50">
        <v>0.1</v>
      </c>
      <c r="H399" s="50" t="s">
        <v>119</v>
      </c>
      <c r="I399" s="84">
        <f t="shared" si="52"/>
        <v>452.65828470787153</v>
      </c>
      <c r="J399" s="27">
        <f t="shared" si="54"/>
        <v>2.2632914235393575</v>
      </c>
      <c r="K399" s="27" t="str">
        <f t="shared" si="55"/>
        <v>DEJAR</v>
      </c>
      <c r="L399" s="27" t="str">
        <f t="shared" si="56"/>
        <v>DEJAR</v>
      </c>
      <c r="M399" s="27" t="str">
        <f t="shared" si="57"/>
        <v>DEJAR</v>
      </c>
    </row>
    <row r="400" spans="1:13" x14ac:dyDescent="0.25">
      <c r="A400" t="s">
        <v>61</v>
      </c>
      <c r="B400" s="61">
        <v>2</v>
      </c>
      <c r="C400" s="61" t="s">
        <v>93</v>
      </c>
      <c r="D400" s="66">
        <v>27</v>
      </c>
      <c r="E400" s="70">
        <v>13</v>
      </c>
      <c r="F400" s="118">
        <f t="shared" si="53"/>
        <v>572.5566</v>
      </c>
      <c r="G400" s="50">
        <v>0.1</v>
      </c>
      <c r="H400" s="50" t="s">
        <v>119</v>
      </c>
      <c r="I400" s="84">
        <f t="shared" si="52"/>
        <v>352.13325163946445</v>
      </c>
      <c r="J400" s="27">
        <f t="shared" si="54"/>
        <v>1.7606662581973223</v>
      </c>
      <c r="K400" s="27" t="str">
        <f t="shared" si="55"/>
        <v>DEJAR</v>
      </c>
      <c r="L400" s="27" t="str">
        <f t="shared" si="56"/>
        <v>DEJAR</v>
      </c>
      <c r="M400" s="27" t="str">
        <f t="shared" si="57"/>
        <v>DEJAR</v>
      </c>
    </row>
    <row r="401" spans="1:13" x14ac:dyDescent="0.25">
      <c r="A401" t="s">
        <v>61</v>
      </c>
      <c r="B401" s="61">
        <v>3</v>
      </c>
      <c r="C401" s="61" t="s">
        <v>93</v>
      </c>
      <c r="D401" s="66">
        <v>32</v>
      </c>
      <c r="E401" s="70">
        <v>15</v>
      </c>
      <c r="F401" s="118">
        <f t="shared" si="53"/>
        <v>804.24959999999999</v>
      </c>
      <c r="G401" s="50">
        <v>0.1</v>
      </c>
      <c r="H401" s="50" t="s">
        <v>119</v>
      </c>
      <c r="I401" s="84">
        <f t="shared" si="52"/>
        <v>527.931063141393</v>
      </c>
      <c r="J401" s="27">
        <f t="shared" si="54"/>
        <v>2.6396553157069649</v>
      </c>
      <c r="K401" s="27" t="str">
        <f t="shared" si="55"/>
        <v>DEJAR</v>
      </c>
      <c r="L401" s="27" t="str">
        <f t="shared" si="56"/>
        <v>DEJAR</v>
      </c>
      <c r="M401" s="27" t="str">
        <f t="shared" si="57"/>
        <v>DEJAR</v>
      </c>
    </row>
    <row r="402" spans="1:13" x14ac:dyDescent="0.25">
      <c r="A402" t="s">
        <v>61</v>
      </c>
      <c r="B402" s="61">
        <v>4</v>
      </c>
      <c r="C402" s="61" t="s">
        <v>96</v>
      </c>
      <c r="D402" s="66">
        <v>28</v>
      </c>
      <c r="E402" s="70">
        <v>13</v>
      </c>
      <c r="F402" s="118">
        <f t="shared" si="53"/>
        <v>615.75360000000001</v>
      </c>
      <c r="G402" s="50">
        <v>0.1</v>
      </c>
      <c r="H402" s="50" t="s">
        <v>119</v>
      </c>
      <c r="I402" s="84">
        <f t="shared" si="52"/>
        <v>384.0191047547313</v>
      </c>
      <c r="J402" s="27">
        <f t="shared" si="54"/>
        <v>1.9200955237736563</v>
      </c>
      <c r="K402" s="27" t="str">
        <f t="shared" si="55"/>
        <v>DEJAR</v>
      </c>
      <c r="L402" s="27" t="str">
        <f t="shared" si="56"/>
        <v>DEJAR</v>
      </c>
      <c r="M402" s="27" t="str">
        <f t="shared" si="57"/>
        <v>DEJAR</v>
      </c>
    </row>
    <row r="403" spans="1:13" x14ac:dyDescent="0.25">
      <c r="A403" t="s">
        <v>61</v>
      </c>
      <c r="B403" s="61">
        <v>5</v>
      </c>
      <c r="C403" s="61" t="s">
        <v>96</v>
      </c>
      <c r="D403" s="66">
        <v>31</v>
      </c>
      <c r="E403" s="70">
        <v>13</v>
      </c>
      <c r="F403" s="118">
        <f t="shared" si="53"/>
        <v>754.76940000000002</v>
      </c>
      <c r="G403" s="50">
        <v>0.1</v>
      </c>
      <c r="H403" s="50" t="s">
        <v>119</v>
      </c>
      <c r="I403" s="84">
        <f t="shared" si="52"/>
        <v>489.45492453923617</v>
      </c>
      <c r="J403" s="27">
        <f t="shared" si="54"/>
        <v>2.4472746226961806</v>
      </c>
      <c r="K403" s="27" t="str">
        <f t="shared" si="55"/>
        <v>DEJAR</v>
      </c>
      <c r="L403" s="27" t="str">
        <f t="shared" si="56"/>
        <v>DEJAR</v>
      </c>
      <c r="M403" s="27" t="str">
        <f t="shared" si="57"/>
        <v>DEJAR</v>
      </c>
    </row>
    <row r="404" spans="1:13" x14ac:dyDescent="0.25">
      <c r="A404" t="s">
        <v>61</v>
      </c>
      <c r="B404" s="61">
        <v>6</v>
      </c>
      <c r="C404" s="61" t="s">
        <v>93</v>
      </c>
      <c r="D404" s="66">
        <v>26</v>
      </c>
      <c r="E404" s="70">
        <v>12</v>
      </c>
      <c r="F404" s="118">
        <f t="shared" si="53"/>
        <v>530.93039999999996</v>
      </c>
      <c r="G404" s="50">
        <v>0.1</v>
      </c>
      <c r="H404" s="50" t="s">
        <v>119</v>
      </c>
      <c r="I404" s="84">
        <f t="shared" ref="I404:I422" si="58">0.13647*D404^2.38351</f>
        <v>321.84021980583157</v>
      </c>
      <c r="J404" s="27">
        <f t="shared" si="54"/>
        <v>1.6092010990291576</v>
      </c>
      <c r="K404" s="27" t="str">
        <f t="shared" si="55"/>
        <v>DEJAR</v>
      </c>
      <c r="L404" s="27" t="str">
        <f t="shared" si="56"/>
        <v>DEJAR</v>
      </c>
      <c r="M404" s="27" t="str">
        <f t="shared" si="57"/>
        <v>DEJAR</v>
      </c>
    </row>
    <row r="405" spans="1:13" x14ac:dyDescent="0.25">
      <c r="A405" t="s">
        <v>61</v>
      </c>
      <c r="B405" s="61">
        <v>7</v>
      </c>
      <c r="C405" s="61" t="s">
        <v>93</v>
      </c>
      <c r="D405" s="66">
        <v>29</v>
      </c>
      <c r="E405" s="70">
        <v>14</v>
      </c>
      <c r="F405" s="118">
        <f t="shared" si="53"/>
        <v>660.52139999999997</v>
      </c>
      <c r="G405" s="50">
        <v>0.1</v>
      </c>
      <c r="H405" s="50" t="s">
        <v>119</v>
      </c>
      <c r="I405" s="84">
        <f t="shared" si="58"/>
        <v>417.52015350701288</v>
      </c>
      <c r="J405" s="27">
        <f t="shared" si="54"/>
        <v>2.0876007675350641</v>
      </c>
      <c r="K405" s="27" t="str">
        <f t="shared" si="55"/>
        <v>DEJAR</v>
      </c>
      <c r="L405" s="27" t="str">
        <f t="shared" si="56"/>
        <v>DEJAR</v>
      </c>
      <c r="M405" s="27" t="str">
        <f t="shared" si="57"/>
        <v>DEJAR</v>
      </c>
    </row>
    <row r="406" spans="1:13" x14ac:dyDescent="0.25">
      <c r="A406" t="s">
        <v>61</v>
      </c>
      <c r="B406" s="61">
        <v>8</v>
      </c>
      <c r="C406" s="61" t="s">
        <v>96</v>
      </c>
      <c r="D406" s="66">
        <v>24</v>
      </c>
      <c r="E406" s="70">
        <v>10</v>
      </c>
      <c r="F406" s="118">
        <f t="shared" si="53"/>
        <v>452.3904</v>
      </c>
      <c r="G406" s="50">
        <v>0.1</v>
      </c>
      <c r="H406" s="50" t="s">
        <v>119</v>
      </c>
      <c r="I406" s="84">
        <f t="shared" si="58"/>
        <v>265.94050449183845</v>
      </c>
      <c r="J406" s="27">
        <f t="shared" si="54"/>
        <v>1.3297025224591923</v>
      </c>
      <c r="K406" s="27" t="str">
        <f t="shared" si="55"/>
        <v>DEJAR</v>
      </c>
      <c r="L406" s="27" t="str">
        <f t="shared" si="56"/>
        <v>DEJAR</v>
      </c>
      <c r="M406" s="27" t="str">
        <f t="shared" si="57"/>
        <v>DEJAR</v>
      </c>
    </row>
    <row r="407" spans="1:13" x14ac:dyDescent="0.25">
      <c r="A407" t="s">
        <v>61</v>
      </c>
      <c r="B407" s="61">
        <v>9</v>
      </c>
      <c r="C407" s="61" t="s">
        <v>93</v>
      </c>
      <c r="D407" s="66">
        <v>30</v>
      </c>
      <c r="E407" s="70">
        <v>14</v>
      </c>
      <c r="F407" s="118">
        <f t="shared" si="53"/>
        <v>706.86</v>
      </c>
      <c r="G407" s="50">
        <v>0.1</v>
      </c>
      <c r="H407" s="50" t="s">
        <v>119</v>
      </c>
      <c r="I407" s="84">
        <f t="shared" si="58"/>
        <v>452.65828470787153</v>
      </c>
      <c r="J407" s="27">
        <f t="shared" si="54"/>
        <v>2.2632914235393575</v>
      </c>
      <c r="K407" s="27" t="str">
        <f t="shared" si="55"/>
        <v>DEJAR</v>
      </c>
      <c r="L407" s="27" t="str">
        <f t="shared" si="56"/>
        <v>DEJAR</v>
      </c>
      <c r="M407" s="27" t="str">
        <f t="shared" si="57"/>
        <v>DEJAR</v>
      </c>
    </row>
    <row r="408" spans="1:13" x14ac:dyDescent="0.25">
      <c r="A408" t="s">
        <v>61</v>
      </c>
      <c r="B408" s="61">
        <v>10</v>
      </c>
      <c r="C408" s="61" t="s">
        <v>93</v>
      </c>
      <c r="D408" s="66">
        <v>22</v>
      </c>
      <c r="E408" s="70">
        <v>10</v>
      </c>
      <c r="F408" s="118">
        <f t="shared" si="53"/>
        <v>380.1336</v>
      </c>
      <c r="G408" s="50">
        <v>0.1</v>
      </c>
      <c r="H408" s="50" t="s">
        <v>119</v>
      </c>
      <c r="I408" s="84">
        <f t="shared" si="58"/>
        <v>216.13001097424697</v>
      </c>
      <c r="J408" s="27">
        <f t="shared" si="54"/>
        <v>1.0806500548712348</v>
      </c>
      <c r="K408" s="27" t="str">
        <f t="shared" si="55"/>
        <v>DEJAR</v>
      </c>
      <c r="L408" s="27" t="str">
        <f t="shared" si="56"/>
        <v>DEJAR</v>
      </c>
      <c r="M408" s="27" t="str">
        <f t="shared" si="57"/>
        <v>DEJAR</v>
      </c>
    </row>
    <row r="409" spans="1:13" x14ac:dyDescent="0.25">
      <c r="A409" t="s">
        <v>61</v>
      </c>
      <c r="B409" s="61">
        <v>11</v>
      </c>
      <c r="C409" s="61" t="s">
        <v>93</v>
      </c>
      <c r="D409" s="66">
        <v>26</v>
      </c>
      <c r="E409" s="70">
        <v>12</v>
      </c>
      <c r="F409" s="118">
        <f t="shared" si="53"/>
        <v>530.93039999999996</v>
      </c>
      <c r="G409" s="50">
        <v>0.1</v>
      </c>
      <c r="H409" s="50" t="s">
        <v>119</v>
      </c>
      <c r="I409" s="84">
        <f t="shared" si="58"/>
        <v>321.84021980583157</v>
      </c>
      <c r="J409" s="27">
        <f t="shared" si="54"/>
        <v>1.6092010990291576</v>
      </c>
      <c r="K409" s="27" t="str">
        <f t="shared" si="55"/>
        <v>DEJAR</v>
      </c>
      <c r="L409" s="27" t="str">
        <f t="shared" si="56"/>
        <v>DEJAR</v>
      </c>
      <c r="M409" s="27" t="str">
        <f t="shared" si="57"/>
        <v>DEJAR</v>
      </c>
    </row>
    <row r="410" spans="1:13" x14ac:dyDescent="0.25">
      <c r="A410" t="s">
        <v>61</v>
      </c>
      <c r="B410" s="61">
        <v>12</v>
      </c>
      <c r="C410" s="61" t="s">
        <v>93</v>
      </c>
      <c r="D410" s="66">
        <v>17</v>
      </c>
      <c r="E410" s="70">
        <v>8</v>
      </c>
      <c r="F410" s="118">
        <f t="shared" si="53"/>
        <v>226.98060000000001</v>
      </c>
      <c r="G410" s="50">
        <v>0.1</v>
      </c>
      <c r="H410" s="50" t="s">
        <v>119</v>
      </c>
      <c r="I410" s="84">
        <f t="shared" si="58"/>
        <v>116.90268878718483</v>
      </c>
      <c r="J410" s="27">
        <f t="shared" si="54"/>
        <v>0.58451344393592408</v>
      </c>
      <c r="K410" s="27" t="str">
        <f t="shared" si="55"/>
        <v>DEJAR</v>
      </c>
      <c r="L410" s="27" t="str">
        <f t="shared" si="56"/>
        <v>DEJAR</v>
      </c>
      <c r="M410" s="27" t="str">
        <f t="shared" si="57"/>
        <v>DEJAR</v>
      </c>
    </row>
    <row r="411" spans="1:13" x14ac:dyDescent="0.25">
      <c r="A411" t="s">
        <v>61</v>
      </c>
      <c r="B411" s="61">
        <v>13</v>
      </c>
      <c r="C411" s="61" t="s">
        <v>96</v>
      </c>
      <c r="D411" s="66">
        <v>19</v>
      </c>
      <c r="E411" s="70">
        <v>12</v>
      </c>
      <c r="F411" s="118">
        <f t="shared" si="53"/>
        <v>283.52940000000001</v>
      </c>
      <c r="G411" s="50">
        <v>0.1</v>
      </c>
      <c r="H411" s="50" t="s">
        <v>119</v>
      </c>
      <c r="I411" s="84">
        <f t="shared" si="58"/>
        <v>152.39095368994771</v>
      </c>
      <c r="J411" s="27">
        <f t="shared" si="54"/>
        <v>0.76195476844973853</v>
      </c>
      <c r="K411" s="27" t="str">
        <f t="shared" si="55"/>
        <v>DEJAR</v>
      </c>
      <c r="L411" s="27" t="str">
        <f t="shared" si="56"/>
        <v>DEJAR</v>
      </c>
      <c r="M411" s="27" t="str">
        <f t="shared" si="57"/>
        <v>DEJAR</v>
      </c>
    </row>
    <row r="412" spans="1:13" x14ac:dyDescent="0.25">
      <c r="A412" t="s">
        <v>61</v>
      </c>
      <c r="B412" s="61">
        <v>14</v>
      </c>
      <c r="C412" s="61" t="s">
        <v>93</v>
      </c>
      <c r="D412" s="66">
        <v>32</v>
      </c>
      <c r="E412" s="70">
        <v>15</v>
      </c>
      <c r="F412" s="118">
        <f t="shared" si="53"/>
        <v>804.24959999999999</v>
      </c>
      <c r="G412" s="50">
        <v>0.1</v>
      </c>
      <c r="H412" s="50" t="s">
        <v>119</v>
      </c>
      <c r="I412" s="84">
        <f t="shared" si="58"/>
        <v>527.931063141393</v>
      </c>
      <c r="J412" s="27">
        <f t="shared" si="54"/>
        <v>2.6396553157069649</v>
      </c>
      <c r="K412" s="27" t="str">
        <f t="shared" si="55"/>
        <v>DEJAR</v>
      </c>
      <c r="L412" s="27" t="str">
        <f t="shared" si="56"/>
        <v>DEJAR</v>
      </c>
      <c r="M412" s="27" t="str">
        <f t="shared" si="57"/>
        <v>DEJAR</v>
      </c>
    </row>
    <row r="413" spans="1:13" x14ac:dyDescent="0.25">
      <c r="A413" t="s">
        <v>61</v>
      </c>
      <c r="B413" s="61">
        <v>15</v>
      </c>
      <c r="C413" s="61" t="s">
        <v>96</v>
      </c>
      <c r="D413" s="66">
        <v>35</v>
      </c>
      <c r="E413" s="70">
        <v>16</v>
      </c>
      <c r="F413" s="118">
        <f t="shared" si="53"/>
        <v>962.11500000000001</v>
      </c>
      <c r="G413" s="50">
        <v>0.1</v>
      </c>
      <c r="H413" s="50" t="s">
        <v>119</v>
      </c>
      <c r="I413" s="84">
        <f t="shared" si="58"/>
        <v>653.64029291244719</v>
      </c>
      <c r="J413" s="27">
        <f t="shared" si="54"/>
        <v>3.2682014645622357</v>
      </c>
      <c r="K413" s="27" t="str">
        <f t="shared" si="55"/>
        <v>DEJAR</v>
      </c>
      <c r="L413" s="27" t="str">
        <f t="shared" si="56"/>
        <v>DEJAR</v>
      </c>
      <c r="M413" s="27" t="str">
        <f t="shared" si="57"/>
        <v>DEJAR</v>
      </c>
    </row>
    <row r="414" spans="1:13" x14ac:dyDescent="0.25">
      <c r="A414" t="s">
        <v>61</v>
      </c>
      <c r="B414" s="61">
        <v>16</v>
      </c>
      <c r="C414" s="61" t="s">
        <v>93</v>
      </c>
      <c r="D414" s="66">
        <v>28</v>
      </c>
      <c r="E414" s="70">
        <v>12</v>
      </c>
      <c r="F414" s="118">
        <f t="shared" si="53"/>
        <v>615.75360000000001</v>
      </c>
      <c r="G414" s="50">
        <v>0.1</v>
      </c>
      <c r="H414" s="50" t="s">
        <v>119</v>
      </c>
      <c r="I414" s="84">
        <f t="shared" si="58"/>
        <v>384.0191047547313</v>
      </c>
      <c r="J414" s="27">
        <f t="shared" si="54"/>
        <v>1.9200955237736563</v>
      </c>
      <c r="K414" s="27" t="str">
        <f t="shared" si="55"/>
        <v>DEJAR</v>
      </c>
      <c r="L414" s="27" t="str">
        <f t="shared" si="56"/>
        <v>DEJAR</v>
      </c>
      <c r="M414" s="27" t="str">
        <f t="shared" si="57"/>
        <v>DEJAR</v>
      </c>
    </row>
    <row r="415" spans="1:13" x14ac:dyDescent="0.25">
      <c r="A415" t="s">
        <v>61</v>
      </c>
      <c r="B415" s="61">
        <v>17</v>
      </c>
      <c r="C415" s="61" t="s">
        <v>93</v>
      </c>
      <c r="D415" s="66">
        <v>21</v>
      </c>
      <c r="E415" s="70">
        <v>10</v>
      </c>
      <c r="F415" s="118">
        <f t="shared" si="53"/>
        <v>346.3614</v>
      </c>
      <c r="G415" s="50">
        <v>0.1</v>
      </c>
      <c r="H415" s="50" t="s">
        <v>119</v>
      </c>
      <c r="I415" s="84">
        <f t="shared" si="58"/>
        <v>193.44615534703902</v>
      </c>
      <c r="J415" s="27">
        <f t="shared" si="54"/>
        <v>0.96723077673519509</v>
      </c>
      <c r="K415" s="27" t="str">
        <f t="shared" si="55"/>
        <v>DEJAR</v>
      </c>
      <c r="L415" s="27" t="str">
        <f t="shared" si="56"/>
        <v>DEJAR</v>
      </c>
      <c r="M415" s="27" t="str">
        <f t="shared" si="57"/>
        <v>DEJAR</v>
      </c>
    </row>
    <row r="416" spans="1:13" x14ac:dyDescent="0.25">
      <c r="A416" t="s">
        <v>61</v>
      </c>
      <c r="B416" s="61">
        <v>18</v>
      </c>
      <c r="C416" s="61" t="s">
        <v>93</v>
      </c>
      <c r="D416" s="66">
        <v>16</v>
      </c>
      <c r="E416" s="70">
        <v>8</v>
      </c>
      <c r="F416" s="118">
        <f t="shared" si="53"/>
        <v>201.0624</v>
      </c>
      <c r="G416" s="50">
        <v>0.1</v>
      </c>
      <c r="H416" s="50" t="s">
        <v>119</v>
      </c>
      <c r="I416" s="84">
        <f t="shared" si="58"/>
        <v>101.17406776284028</v>
      </c>
      <c r="J416" s="27">
        <f t="shared" si="54"/>
        <v>0.5058703388142014</v>
      </c>
      <c r="K416" s="27" t="str">
        <f t="shared" si="55"/>
        <v>DEJAR</v>
      </c>
      <c r="L416" s="27" t="str">
        <f t="shared" si="56"/>
        <v>DEJAR</v>
      </c>
      <c r="M416" s="27" t="str">
        <f t="shared" si="57"/>
        <v>DEJAR</v>
      </c>
    </row>
    <row r="417" spans="1:13" x14ac:dyDescent="0.25">
      <c r="A417" t="s">
        <v>61</v>
      </c>
      <c r="B417" s="61">
        <v>19</v>
      </c>
      <c r="C417" s="61" t="s">
        <v>96</v>
      </c>
      <c r="D417" s="66">
        <v>19</v>
      </c>
      <c r="E417" s="70">
        <v>8</v>
      </c>
      <c r="F417" s="118">
        <f t="shared" si="53"/>
        <v>283.52940000000001</v>
      </c>
      <c r="G417" s="50">
        <v>0.1</v>
      </c>
      <c r="H417" s="50" t="s">
        <v>119</v>
      </c>
      <c r="I417" s="84">
        <f t="shared" si="58"/>
        <v>152.39095368994771</v>
      </c>
      <c r="J417" s="27">
        <f t="shared" si="54"/>
        <v>0.76195476844973853</v>
      </c>
      <c r="K417" s="27" t="str">
        <f t="shared" si="55"/>
        <v>DEJAR</v>
      </c>
      <c r="L417" s="27" t="str">
        <f t="shared" si="56"/>
        <v>DEJAR</v>
      </c>
      <c r="M417" s="27" t="str">
        <f t="shared" si="57"/>
        <v>DEJAR</v>
      </c>
    </row>
    <row r="418" spans="1:13" x14ac:dyDescent="0.25">
      <c r="A418" t="s">
        <v>61</v>
      </c>
      <c r="B418" s="61">
        <v>20</v>
      </c>
      <c r="C418" s="61" t="s">
        <v>93</v>
      </c>
      <c r="D418" s="66">
        <v>24</v>
      </c>
      <c r="E418" s="70">
        <v>13</v>
      </c>
      <c r="F418" s="118">
        <f t="shared" si="53"/>
        <v>452.3904</v>
      </c>
      <c r="G418" s="50">
        <v>0.1</v>
      </c>
      <c r="H418" s="50" t="s">
        <v>119</v>
      </c>
      <c r="I418" s="84">
        <f t="shared" si="58"/>
        <v>265.94050449183845</v>
      </c>
      <c r="J418" s="27">
        <f t="shared" si="54"/>
        <v>1.3297025224591923</v>
      </c>
      <c r="K418" s="27" t="str">
        <f t="shared" si="55"/>
        <v>DEJAR</v>
      </c>
      <c r="L418" s="27" t="str">
        <f t="shared" si="56"/>
        <v>DEJAR</v>
      </c>
      <c r="M418" s="27" t="str">
        <f t="shared" si="57"/>
        <v>DEJAR</v>
      </c>
    </row>
    <row r="419" spans="1:13" x14ac:dyDescent="0.25">
      <c r="A419" t="s">
        <v>61</v>
      </c>
      <c r="B419" s="61">
        <v>21</v>
      </c>
      <c r="C419" s="61" t="s">
        <v>93</v>
      </c>
      <c r="D419" s="66">
        <v>22</v>
      </c>
      <c r="E419" s="70">
        <v>11</v>
      </c>
      <c r="F419" s="118">
        <f t="shared" si="53"/>
        <v>380.1336</v>
      </c>
      <c r="G419" s="50">
        <v>0.1</v>
      </c>
      <c r="H419" s="50" t="s">
        <v>119</v>
      </c>
      <c r="I419" s="84">
        <f t="shared" si="58"/>
        <v>216.13001097424697</v>
      </c>
      <c r="J419" s="27">
        <f t="shared" si="54"/>
        <v>1.0806500548712348</v>
      </c>
      <c r="K419" s="27" t="str">
        <f t="shared" si="55"/>
        <v>DEJAR</v>
      </c>
      <c r="L419" s="27" t="str">
        <f t="shared" si="56"/>
        <v>DEJAR</v>
      </c>
      <c r="M419" s="27" t="str">
        <f t="shared" si="57"/>
        <v>DEJAR</v>
      </c>
    </row>
    <row r="420" spans="1:13" x14ac:dyDescent="0.25">
      <c r="A420" t="s">
        <v>61</v>
      </c>
      <c r="B420" s="61">
        <v>22</v>
      </c>
      <c r="C420" s="61" t="s">
        <v>93</v>
      </c>
      <c r="D420" s="66">
        <v>18</v>
      </c>
      <c r="E420" s="70">
        <v>10</v>
      </c>
      <c r="F420" s="118">
        <f t="shared" si="53"/>
        <v>254.46959999999999</v>
      </c>
      <c r="G420" s="50">
        <v>0.1</v>
      </c>
      <c r="H420" s="50" t="s">
        <v>119</v>
      </c>
      <c r="I420" s="84">
        <f t="shared" si="58"/>
        <v>133.96512701589552</v>
      </c>
      <c r="J420" s="27">
        <f t="shared" si="54"/>
        <v>0.66982563507947757</v>
      </c>
      <c r="K420" s="27" t="str">
        <f t="shared" si="55"/>
        <v>DEJAR</v>
      </c>
      <c r="L420" s="27" t="str">
        <f t="shared" si="56"/>
        <v>DEJAR</v>
      </c>
      <c r="M420" s="27" t="str">
        <f t="shared" si="57"/>
        <v>DEJAR</v>
      </c>
    </row>
    <row r="421" spans="1:13" x14ac:dyDescent="0.25">
      <c r="A421" t="s">
        <v>61</v>
      </c>
      <c r="B421" s="61">
        <v>23</v>
      </c>
      <c r="C421" s="61" t="s">
        <v>93</v>
      </c>
      <c r="D421" s="66">
        <v>36</v>
      </c>
      <c r="E421" s="70">
        <v>16</v>
      </c>
      <c r="F421" s="118">
        <f t="shared" si="53"/>
        <v>1017.8783999999999</v>
      </c>
      <c r="G421" s="50">
        <v>0.1</v>
      </c>
      <c r="H421" s="50" t="s">
        <v>119</v>
      </c>
      <c r="I421" s="84">
        <f t="shared" si="58"/>
        <v>699.03635875505904</v>
      </c>
      <c r="J421" s="27">
        <f t="shared" si="54"/>
        <v>3.4951817937752954</v>
      </c>
      <c r="K421" s="27" t="str">
        <f t="shared" si="55"/>
        <v>DEJAR</v>
      </c>
      <c r="L421" s="27" t="str">
        <f t="shared" si="56"/>
        <v>DEJAR</v>
      </c>
      <c r="M421" s="27" t="str">
        <f t="shared" si="57"/>
        <v>DEJAR</v>
      </c>
    </row>
    <row r="422" spans="1:13" x14ac:dyDescent="0.25">
      <c r="A422" t="s">
        <v>130</v>
      </c>
      <c r="B422">
        <v>1</v>
      </c>
      <c r="C422" s="64" t="s">
        <v>99</v>
      </c>
      <c r="D422" s="68">
        <v>32</v>
      </c>
      <c r="E422" s="62">
        <v>7</v>
      </c>
      <c r="F422" s="118">
        <f t="shared" si="53"/>
        <v>804.24959999999999</v>
      </c>
      <c r="G422" s="50">
        <v>0.1</v>
      </c>
      <c r="H422" s="50" t="s">
        <v>119</v>
      </c>
      <c r="I422" s="84">
        <f t="shared" si="58"/>
        <v>527.931063141393</v>
      </c>
      <c r="J422" s="27">
        <f t="shared" si="54"/>
        <v>2.6396553157069649</v>
      </c>
      <c r="K422" s="27" t="str">
        <f t="shared" si="55"/>
        <v>DEJAR</v>
      </c>
      <c r="L422" s="27" t="str">
        <f t="shared" si="56"/>
        <v>DEJAR</v>
      </c>
      <c r="M422" s="27" t="str">
        <f t="shared" si="57"/>
        <v>DEJAR</v>
      </c>
    </row>
    <row r="423" spans="1:13" x14ac:dyDescent="0.25">
      <c r="A423" t="s">
        <v>130</v>
      </c>
      <c r="B423">
        <v>2</v>
      </c>
      <c r="C423" s="64" t="s">
        <v>95</v>
      </c>
      <c r="D423" s="68">
        <v>72</v>
      </c>
      <c r="E423" s="64">
        <v>20</v>
      </c>
      <c r="F423" s="118">
        <f t="shared" si="53"/>
        <v>4071.5135999999998</v>
      </c>
      <c r="G423" s="50">
        <v>0.1</v>
      </c>
      <c r="H423" s="83" t="s">
        <v>118</v>
      </c>
      <c r="I423" s="84">
        <f>0.15991*D423^2.32764</f>
        <v>3365.712651813657</v>
      </c>
      <c r="J423" s="27">
        <f t="shared" si="54"/>
        <v>16.828563259068286</v>
      </c>
      <c r="K423" s="27" t="str">
        <f t="shared" si="55"/>
        <v>DEJAR</v>
      </c>
      <c r="L423" s="27" t="str">
        <f t="shared" si="56"/>
        <v>DEJAR</v>
      </c>
      <c r="M423" s="27" t="str">
        <f t="shared" si="57"/>
        <v>DEJAR</v>
      </c>
    </row>
    <row r="424" spans="1:13" x14ac:dyDescent="0.25">
      <c r="A424" t="s">
        <v>130</v>
      </c>
      <c r="B424">
        <v>3</v>
      </c>
      <c r="C424" s="64" t="s">
        <v>99</v>
      </c>
      <c r="D424" s="68">
        <v>32</v>
      </c>
      <c r="E424" s="64">
        <v>10</v>
      </c>
      <c r="F424" s="118">
        <f t="shared" si="53"/>
        <v>804.24959999999999</v>
      </c>
      <c r="G424" s="50">
        <v>0.1</v>
      </c>
      <c r="H424" s="50" t="s">
        <v>119</v>
      </c>
      <c r="I424" s="84">
        <f t="shared" ref="I424:I442" si="59">0.13647*D424^2.38351</f>
        <v>527.931063141393</v>
      </c>
      <c r="J424" s="27">
        <f t="shared" si="54"/>
        <v>2.6396553157069649</v>
      </c>
      <c r="K424" s="27" t="str">
        <f t="shared" si="55"/>
        <v>DEJAR</v>
      </c>
      <c r="L424" s="27" t="str">
        <f t="shared" si="56"/>
        <v>DEJAR</v>
      </c>
      <c r="M424" s="27" t="str">
        <f t="shared" si="57"/>
        <v>DEJAR</v>
      </c>
    </row>
    <row r="425" spans="1:13" x14ac:dyDescent="0.25">
      <c r="A425" t="s">
        <v>130</v>
      </c>
      <c r="B425">
        <v>4</v>
      </c>
      <c r="C425" s="64" t="s">
        <v>99</v>
      </c>
      <c r="D425" s="68">
        <v>22</v>
      </c>
      <c r="E425" s="64">
        <v>10</v>
      </c>
      <c r="F425" s="118">
        <f t="shared" si="53"/>
        <v>380.1336</v>
      </c>
      <c r="G425" s="50">
        <v>0.1</v>
      </c>
      <c r="H425" s="50" t="s">
        <v>119</v>
      </c>
      <c r="I425" s="84">
        <f t="shared" si="59"/>
        <v>216.13001097424697</v>
      </c>
      <c r="J425" s="27">
        <f t="shared" si="54"/>
        <v>1.0806500548712348</v>
      </c>
      <c r="K425" s="27" t="str">
        <f t="shared" si="55"/>
        <v>DEJAR</v>
      </c>
      <c r="L425" s="27" t="str">
        <f t="shared" si="56"/>
        <v>DEJAR</v>
      </c>
      <c r="M425" s="27" t="str">
        <f t="shared" si="57"/>
        <v>DEJAR</v>
      </c>
    </row>
    <row r="426" spans="1:13" x14ac:dyDescent="0.25">
      <c r="A426" t="s">
        <v>130</v>
      </c>
      <c r="B426">
        <v>5</v>
      </c>
      <c r="C426" s="64" t="s">
        <v>99</v>
      </c>
      <c r="D426" s="68">
        <v>45.5</v>
      </c>
      <c r="E426" s="64">
        <v>10</v>
      </c>
      <c r="F426" s="118">
        <f t="shared" si="53"/>
        <v>1625.97435</v>
      </c>
      <c r="G426" s="50">
        <v>0.1</v>
      </c>
      <c r="H426" s="50" t="s">
        <v>119</v>
      </c>
      <c r="I426" s="84">
        <f t="shared" si="59"/>
        <v>1221.5856870914029</v>
      </c>
      <c r="J426" s="27">
        <f t="shared" si="54"/>
        <v>6.1079284354570138</v>
      </c>
      <c r="K426" s="27" t="str">
        <f t="shared" si="55"/>
        <v>DEJAR</v>
      </c>
      <c r="L426" s="27" t="str">
        <f t="shared" si="56"/>
        <v>DEJAR</v>
      </c>
      <c r="M426" s="27" t="str">
        <f t="shared" si="57"/>
        <v>DEJAR</v>
      </c>
    </row>
    <row r="427" spans="1:13" x14ac:dyDescent="0.25">
      <c r="A427" t="s">
        <v>130</v>
      </c>
      <c r="B427">
        <v>6</v>
      </c>
      <c r="C427" s="64" t="s">
        <v>99</v>
      </c>
      <c r="D427" s="68">
        <v>22.4</v>
      </c>
      <c r="E427" s="64">
        <v>9</v>
      </c>
      <c r="F427" s="118">
        <f t="shared" si="53"/>
        <v>394.08230399999997</v>
      </c>
      <c r="G427" s="50">
        <v>0.1</v>
      </c>
      <c r="H427" s="50" t="s">
        <v>119</v>
      </c>
      <c r="I427" s="84">
        <f t="shared" si="59"/>
        <v>225.61441578140051</v>
      </c>
      <c r="J427" s="27">
        <f t="shared" si="54"/>
        <v>1.1280720789070025</v>
      </c>
      <c r="K427" s="27" t="str">
        <f t="shared" si="55"/>
        <v>DEJAR</v>
      </c>
      <c r="L427" s="27" t="str">
        <f t="shared" si="56"/>
        <v>DEJAR</v>
      </c>
      <c r="M427" s="27" t="str">
        <f t="shared" si="57"/>
        <v>DEJAR</v>
      </c>
    </row>
    <row r="428" spans="1:13" x14ac:dyDescent="0.25">
      <c r="A428" t="s">
        <v>130</v>
      </c>
      <c r="B428">
        <v>7</v>
      </c>
      <c r="C428" s="64" t="s">
        <v>99</v>
      </c>
      <c r="D428" s="68">
        <v>24.1</v>
      </c>
      <c r="E428" s="64">
        <v>8</v>
      </c>
      <c r="F428" s="118">
        <f t="shared" si="53"/>
        <v>456.16817400000002</v>
      </c>
      <c r="G428" s="50">
        <v>0.1</v>
      </c>
      <c r="H428" s="50" t="s">
        <v>119</v>
      </c>
      <c r="I428" s="84">
        <f t="shared" si="59"/>
        <v>268.58925383002514</v>
      </c>
      <c r="J428" s="27">
        <f t="shared" si="54"/>
        <v>1.3429462691501255</v>
      </c>
      <c r="K428" s="27" t="str">
        <f t="shared" si="55"/>
        <v>DEJAR</v>
      </c>
      <c r="L428" s="27" t="str">
        <f t="shared" si="56"/>
        <v>DEJAR</v>
      </c>
      <c r="M428" s="27" t="str">
        <f t="shared" si="57"/>
        <v>DEJAR</v>
      </c>
    </row>
    <row r="429" spans="1:13" x14ac:dyDescent="0.25">
      <c r="A429" t="s">
        <v>130</v>
      </c>
      <c r="B429">
        <v>8</v>
      </c>
      <c r="C429" s="64" t="s">
        <v>99</v>
      </c>
      <c r="D429" s="68">
        <v>27.1</v>
      </c>
      <c r="E429" s="64">
        <v>10</v>
      </c>
      <c r="F429" s="118">
        <f t="shared" si="53"/>
        <v>576.80561400000011</v>
      </c>
      <c r="G429" s="50">
        <v>0.1</v>
      </c>
      <c r="H429" s="50" t="s">
        <v>119</v>
      </c>
      <c r="I429" s="84">
        <f t="shared" si="59"/>
        <v>355.24978686548639</v>
      </c>
      <c r="J429" s="27">
        <f t="shared" si="54"/>
        <v>1.7762489343274317</v>
      </c>
      <c r="K429" s="27" t="str">
        <f t="shared" si="55"/>
        <v>DEJAR</v>
      </c>
      <c r="L429" s="27" t="str">
        <f t="shared" si="56"/>
        <v>DEJAR</v>
      </c>
      <c r="M429" s="27" t="str">
        <f t="shared" si="57"/>
        <v>DEJAR</v>
      </c>
    </row>
    <row r="430" spans="1:13" x14ac:dyDescent="0.25">
      <c r="A430" t="s">
        <v>130</v>
      </c>
      <c r="B430">
        <v>9</v>
      </c>
      <c r="C430" s="64" t="s">
        <v>99</v>
      </c>
      <c r="D430" s="68">
        <v>24.5</v>
      </c>
      <c r="E430" s="64">
        <v>8</v>
      </c>
      <c r="F430" s="118">
        <f t="shared" si="53"/>
        <v>471.43635</v>
      </c>
      <c r="G430" s="50">
        <v>0.1</v>
      </c>
      <c r="H430" s="50" t="s">
        <v>119</v>
      </c>
      <c r="I430" s="84">
        <f t="shared" si="59"/>
        <v>279.33698755878879</v>
      </c>
      <c r="J430" s="27">
        <f t="shared" si="54"/>
        <v>1.3966849377939439</v>
      </c>
      <c r="K430" s="27" t="str">
        <f t="shared" si="55"/>
        <v>DEJAR</v>
      </c>
      <c r="L430" s="27" t="str">
        <f t="shared" si="56"/>
        <v>DEJAR</v>
      </c>
      <c r="M430" s="27" t="str">
        <f t="shared" si="57"/>
        <v>DEJAR</v>
      </c>
    </row>
    <row r="431" spans="1:13" x14ac:dyDescent="0.25">
      <c r="A431" t="s">
        <v>130</v>
      </c>
      <c r="B431">
        <v>10</v>
      </c>
      <c r="C431" s="64" t="s">
        <v>99</v>
      </c>
      <c r="D431" s="68">
        <v>38.799999999999997</v>
      </c>
      <c r="E431" s="64">
        <v>12</v>
      </c>
      <c r="F431" s="118">
        <f t="shared" si="53"/>
        <v>1182.3725759999998</v>
      </c>
      <c r="G431" s="50">
        <v>0.1</v>
      </c>
      <c r="H431" s="50" t="s">
        <v>119</v>
      </c>
      <c r="I431" s="84">
        <f t="shared" si="59"/>
        <v>835.66747210007918</v>
      </c>
      <c r="J431" s="27">
        <f t="shared" si="54"/>
        <v>4.1783373605003957</v>
      </c>
      <c r="K431" s="27" t="str">
        <f t="shared" si="55"/>
        <v>DEJAR</v>
      </c>
      <c r="L431" s="27" t="str">
        <f t="shared" si="56"/>
        <v>DEJAR</v>
      </c>
      <c r="M431" s="27" t="str">
        <f t="shared" si="57"/>
        <v>DEJAR</v>
      </c>
    </row>
    <row r="432" spans="1:13" x14ac:dyDescent="0.25">
      <c r="A432" t="s">
        <v>130</v>
      </c>
      <c r="B432">
        <v>11</v>
      </c>
      <c r="C432" s="64" t="s">
        <v>99</v>
      </c>
      <c r="D432" s="68">
        <v>19.3</v>
      </c>
      <c r="E432" s="64">
        <v>5</v>
      </c>
      <c r="F432" s="118">
        <f t="shared" si="53"/>
        <v>292.55364600000001</v>
      </c>
      <c r="G432" s="50">
        <v>0.1</v>
      </c>
      <c r="H432" s="50" t="s">
        <v>119</v>
      </c>
      <c r="I432" s="84">
        <f t="shared" si="59"/>
        <v>158.18885885496738</v>
      </c>
      <c r="J432" s="27">
        <f t="shared" si="54"/>
        <v>0.79094429427483692</v>
      </c>
      <c r="K432" s="27" t="str">
        <f t="shared" si="55"/>
        <v>DEJAR</v>
      </c>
      <c r="L432" s="27" t="str">
        <f t="shared" si="56"/>
        <v>DEJAR</v>
      </c>
      <c r="M432" s="27" t="str">
        <f t="shared" si="57"/>
        <v>DEJAR</v>
      </c>
    </row>
    <row r="433" spans="1:13" x14ac:dyDescent="0.25">
      <c r="A433" t="s">
        <v>130</v>
      </c>
      <c r="B433">
        <v>12</v>
      </c>
      <c r="C433" s="64" t="s">
        <v>99</v>
      </c>
      <c r="D433" s="68">
        <v>20.2</v>
      </c>
      <c r="E433" s="64">
        <v>20</v>
      </c>
      <c r="F433" s="118">
        <f t="shared" si="53"/>
        <v>320.47461599999997</v>
      </c>
      <c r="G433" s="50">
        <v>0.1</v>
      </c>
      <c r="H433" s="50" t="s">
        <v>119</v>
      </c>
      <c r="I433" s="84">
        <f t="shared" si="59"/>
        <v>176.34178563484815</v>
      </c>
      <c r="J433" s="27">
        <f t="shared" si="54"/>
        <v>0.88170892817424074</v>
      </c>
      <c r="K433" s="27" t="str">
        <f t="shared" si="55"/>
        <v>DEJAR</v>
      </c>
      <c r="L433" s="27" t="str">
        <f t="shared" si="56"/>
        <v>DEJAR</v>
      </c>
      <c r="M433" s="27" t="str">
        <f t="shared" si="57"/>
        <v>DEJAR</v>
      </c>
    </row>
    <row r="434" spans="1:13" x14ac:dyDescent="0.25">
      <c r="A434" t="s">
        <v>130</v>
      </c>
      <c r="B434">
        <v>13</v>
      </c>
      <c r="C434" s="64" t="s">
        <v>99</v>
      </c>
      <c r="D434" s="68">
        <v>42.2</v>
      </c>
      <c r="E434" s="64">
        <v>12</v>
      </c>
      <c r="F434" s="118">
        <f t="shared" si="53"/>
        <v>1398.671736</v>
      </c>
      <c r="G434" s="50">
        <v>0.1</v>
      </c>
      <c r="H434" s="50" t="s">
        <v>119</v>
      </c>
      <c r="I434" s="84">
        <f t="shared" si="59"/>
        <v>1020.9058009220391</v>
      </c>
      <c r="J434" s="27">
        <f t="shared" si="54"/>
        <v>5.1045290046101952</v>
      </c>
      <c r="K434" s="27" t="str">
        <f t="shared" si="55"/>
        <v>DEJAR</v>
      </c>
      <c r="L434" s="27" t="str">
        <f t="shared" si="56"/>
        <v>DEJAR</v>
      </c>
      <c r="M434" s="27" t="str">
        <f t="shared" si="57"/>
        <v>DEJAR</v>
      </c>
    </row>
    <row r="435" spans="1:13" x14ac:dyDescent="0.25">
      <c r="A435" t="s">
        <v>130</v>
      </c>
      <c r="B435">
        <v>14</v>
      </c>
      <c r="C435" s="64" t="s">
        <v>99</v>
      </c>
      <c r="D435" s="68">
        <v>30.2</v>
      </c>
      <c r="E435" s="64">
        <v>10</v>
      </c>
      <c r="F435" s="118">
        <f t="shared" si="53"/>
        <v>716.31621599999994</v>
      </c>
      <c r="G435" s="50">
        <v>0.1</v>
      </c>
      <c r="H435" s="50" t="s">
        <v>119</v>
      </c>
      <c r="I435" s="84">
        <f t="shared" si="59"/>
        <v>459.88425416871877</v>
      </c>
      <c r="J435" s="27">
        <f t="shared" si="54"/>
        <v>2.2994212708435935</v>
      </c>
      <c r="K435" s="27" t="str">
        <f t="shared" si="55"/>
        <v>DEJAR</v>
      </c>
      <c r="L435" s="27" t="str">
        <f t="shared" si="56"/>
        <v>DEJAR</v>
      </c>
      <c r="M435" s="27" t="str">
        <f t="shared" si="57"/>
        <v>DEJAR</v>
      </c>
    </row>
    <row r="436" spans="1:13" x14ac:dyDescent="0.25">
      <c r="A436" t="s">
        <v>130</v>
      </c>
      <c r="B436">
        <v>15</v>
      </c>
      <c r="C436" s="64" t="s">
        <v>99</v>
      </c>
      <c r="D436" s="68">
        <v>35.700000000000003</v>
      </c>
      <c r="E436" s="64">
        <v>10</v>
      </c>
      <c r="F436" s="118">
        <f t="shared" si="53"/>
        <v>1000.9844460000002</v>
      </c>
      <c r="G436" s="50">
        <v>0.1</v>
      </c>
      <c r="H436" s="50" t="s">
        <v>119</v>
      </c>
      <c r="I436" s="84">
        <f t="shared" si="59"/>
        <v>685.23164535335161</v>
      </c>
      <c r="J436" s="27">
        <f t="shared" si="54"/>
        <v>3.4261582267667579</v>
      </c>
      <c r="K436" s="27" t="str">
        <f t="shared" si="55"/>
        <v>DEJAR</v>
      </c>
      <c r="L436" s="27" t="str">
        <f t="shared" si="56"/>
        <v>DEJAR</v>
      </c>
      <c r="M436" s="27" t="str">
        <f t="shared" si="57"/>
        <v>DEJAR</v>
      </c>
    </row>
    <row r="437" spans="1:13" x14ac:dyDescent="0.25">
      <c r="A437" t="s">
        <v>130</v>
      </c>
      <c r="B437">
        <v>16</v>
      </c>
      <c r="C437" s="64" t="s">
        <v>99</v>
      </c>
      <c r="D437" s="68">
        <v>31.5</v>
      </c>
      <c r="E437" s="64">
        <v>10</v>
      </c>
      <c r="F437" s="118">
        <f t="shared" si="53"/>
        <v>779.31314999999995</v>
      </c>
      <c r="G437" s="50">
        <v>0.1</v>
      </c>
      <c r="H437" s="50" t="s">
        <v>119</v>
      </c>
      <c r="I437" s="84">
        <f t="shared" si="59"/>
        <v>508.48176101399235</v>
      </c>
      <c r="J437" s="27">
        <f t="shared" si="54"/>
        <v>2.5424088050699614</v>
      </c>
      <c r="K437" s="27" t="str">
        <f t="shared" si="55"/>
        <v>DEJAR</v>
      </c>
      <c r="L437" s="27" t="str">
        <f t="shared" si="56"/>
        <v>DEJAR</v>
      </c>
      <c r="M437" s="27" t="str">
        <f t="shared" si="57"/>
        <v>DEJAR</v>
      </c>
    </row>
    <row r="438" spans="1:13" x14ac:dyDescent="0.25">
      <c r="A438" t="s">
        <v>130</v>
      </c>
      <c r="B438">
        <v>17</v>
      </c>
      <c r="C438" s="64" t="s">
        <v>99</v>
      </c>
      <c r="D438" s="68">
        <v>21.1</v>
      </c>
      <c r="E438" s="64">
        <v>8</v>
      </c>
      <c r="F438" s="118">
        <f t="shared" si="53"/>
        <v>349.667934</v>
      </c>
      <c r="G438" s="50">
        <v>0.1</v>
      </c>
      <c r="H438" s="50" t="s">
        <v>119</v>
      </c>
      <c r="I438" s="84">
        <f t="shared" si="59"/>
        <v>195.64901536074174</v>
      </c>
      <c r="J438" s="27">
        <f t="shared" si="54"/>
        <v>0.97824507680370876</v>
      </c>
      <c r="K438" s="27" t="str">
        <f t="shared" si="55"/>
        <v>DEJAR</v>
      </c>
      <c r="L438" s="27" t="str">
        <f t="shared" si="56"/>
        <v>DEJAR</v>
      </c>
      <c r="M438" s="27" t="str">
        <f t="shared" si="57"/>
        <v>DEJAR</v>
      </c>
    </row>
    <row r="439" spans="1:13" x14ac:dyDescent="0.25">
      <c r="A439" t="s">
        <v>130</v>
      </c>
      <c r="B439">
        <v>18</v>
      </c>
      <c r="C439" s="64" t="s">
        <v>99</v>
      </c>
      <c r="D439" s="68">
        <v>30.1</v>
      </c>
      <c r="E439" s="64">
        <v>10</v>
      </c>
      <c r="F439" s="118">
        <f t="shared" si="53"/>
        <v>711.58025400000008</v>
      </c>
      <c r="G439" s="50">
        <v>0.1</v>
      </c>
      <c r="H439" s="50" t="s">
        <v>119</v>
      </c>
      <c r="I439" s="84">
        <f t="shared" si="59"/>
        <v>456.26296612510822</v>
      </c>
      <c r="J439" s="27">
        <f t="shared" si="54"/>
        <v>2.2813148306255409</v>
      </c>
      <c r="K439" s="27" t="str">
        <f t="shared" si="55"/>
        <v>DEJAR</v>
      </c>
      <c r="L439" s="27" t="str">
        <f t="shared" si="56"/>
        <v>DEJAR</v>
      </c>
      <c r="M439" s="27" t="str">
        <f t="shared" si="57"/>
        <v>DEJAR</v>
      </c>
    </row>
    <row r="440" spans="1:13" x14ac:dyDescent="0.25">
      <c r="A440" t="s">
        <v>130</v>
      </c>
      <c r="B440">
        <v>19</v>
      </c>
      <c r="C440" s="64" t="s">
        <v>99</v>
      </c>
      <c r="D440" s="68">
        <v>40.200000000000003</v>
      </c>
      <c r="E440" s="64">
        <v>12</v>
      </c>
      <c r="F440" s="118">
        <f t="shared" si="53"/>
        <v>1269.2378160000001</v>
      </c>
      <c r="G440" s="50">
        <v>0.1</v>
      </c>
      <c r="H440" s="50" t="s">
        <v>119</v>
      </c>
      <c r="I440" s="84">
        <f t="shared" si="59"/>
        <v>909.33944745181418</v>
      </c>
      <c r="J440" s="27">
        <f t="shared" si="54"/>
        <v>4.5466972372590702</v>
      </c>
      <c r="K440" s="27" t="str">
        <f t="shared" si="55"/>
        <v>DEJAR</v>
      </c>
      <c r="L440" s="27" t="str">
        <f t="shared" si="56"/>
        <v>DEJAR</v>
      </c>
      <c r="M440" s="27" t="str">
        <f t="shared" si="57"/>
        <v>DEJAR</v>
      </c>
    </row>
    <row r="441" spans="1:13" x14ac:dyDescent="0.25">
      <c r="A441" t="s">
        <v>130</v>
      </c>
      <c r="B441">
        <v>20</v>
      </c>
      <c r="C441" s="64" t="s">
        <v>99</v>
      </c>
      <c r="D441" s="68">
        <v>29</v>
      </c>
      <c r="E441" s="64">
        <v>10</v>
      </c>
      <c r="F441" s="118">
        <f t="shared" si="53"/>
        <v>660.52139999999997</v>
      </c>
      <c r="G441" s="50">
        <v>0.1</v>
      </c>
      <c r="H441" s="50" t="s">
        <v>119</v>
      </c>
      <c r="I441" s="84">
        <f t="shared" si="59"/>
        <v>417.52015350701288</v>
      </c>
      <c r="J441" s="27">
        <f t="shared" si="54"/>
        <v>2.0876007675350641</v>
      </c>
      <c r="K441" s="27" t="str">
        <f t="shared" si="55"/>
        <v>DEJAR</v>
      </c>
      <c r="L441" s="27" t="str">
        <f t="shared" si="56"/>
        <v>DEJAR</v>
      </c>
      <c r="M441" s="27" t="str">
        <f t="shared" si="57"/>
        <v>DEJAR</v>
      </c>
    </row>
    <row r="442" spans="1:13" x14ac:dyDescent="0.25">
      <c r="A442" t="s">
        <v>130</v>
      </c>
      <c r="B442">
        <v>21</v>
      </c>
      <c r="C442" s="64" t="s">
        <v>99</v>
      </c>
      <c r="D442" s="68">
        <v>19.100000000000001</v>
      </c>
      <c r="E442" s="64">
        <v>10</v>
      </c>
      <c r="F442" s="118">
        <f t="shared" si="53"/>
        <v>286.52177400000005</v>
      </c>
      <c r="G442" s="50">
        <v>0.1</v>
      </c>
      <c r="H442" s="50" t="s">
        <v>119</v>
      </c>
      <c r="I442" s="84">
        <f t="shared" si="59"/>
        <v>154.30963099368506</v>
      </c>
      <c r="J442" s="27">
        <f t="shared" si="54"/>
        <v>0.77154815496842521</v>
      </c>
      <c r="K442" s="27" t="str">
        <f t="shared" si="55"/>
        <v>DEJAR</v>
      </c>
      <c r="L442" s="27" t="str">
        <f t="shared" si="56"/>
        <v>DEJAR</v>
      </c>
      <c r="M442" s="27" t="str">
        <f t="shared" si="57"/>
        <v>DEJAR</v>
      </c>
    </row>
    <row r="443" spans="1:13" x14ac:dyDescent="0.25">
      <c r="A443" t="s">
        <v>130</v>
      </c>
      <c r="B443">
        <v>22</v>
      </c>
      <c r="C443" s="64" t="s">
        <v>95</v>
      </c>
      <c r="D443" s="68">
        <v>43.5</v>
      </c>
      <c r="E443" s="64">
        <v>11</v>
      </c>
      <c r="F443" s="118">
        <f t="shared" si="53"/>
        <v>1486.1731500000001</v>
      </c>
      <c r="G443" s="50">
        <v>0.1</v>
      </c>
      <c r="H443" s="83" t="s">
        <v>118</v>
      </c>
      <c r="I443" s="84">
        <f>0.15991*D443^2.32764</f>
        <v>1041.5707069550579</v>
      </c>
      <c r="J443" s="27">
        <f t="shared" si="54"/>
        <v>5.207853534775289</v>
      </c>
      <c r="K443" s="27" t="str">
        <f t="shared" si="55"/>
        <v>DEJAR</v>
      </c>
      <c r="L443" s="27" t="str">
        <f t="shared" si="56"/>
        <v>DEJAR</v>
      </c>
      <c r="M443" s="27" t="str">
        <f t="shared" si="57"/>
        <v>DEJAR</v>
      </c>
    </row>
    <row r="444" spans="1:13" x14ac:dyDescent="0.25">
      <c r="A444" t="s">
        <v>131</v>
      </c>
      <c r="B444">
        <v>1</v>
      </c>
      <c r="C444" s="64" t="s">
        <v>92</v>
      </c>
      <c r="D444" s="68">
        <v>29.1</v>
      </c>
      <c r="E444" s="62">
        <v>12</v>
      </c>
      <c r="F444" s="118">
        <f t="shared" si="53"/>
        <v>665.08457400000009</v>
      </c>
      <c r="G444" s="50">
        <v>0.1</v>
      </c>
      <c r="H444" s="50" t="s">
        <v>119</v>
      </c>
      <c r="I444" s="84">
        <f t="shared" ref="I444:I507" si="60">0.13647*D444^2.38351</f>
        <v>420.95994085916027</v>
      </c>
      <c r="J444" s="27">
        <f t="shared" si="54"/>
        <v>2.1047997042958011</v>
      </c>
      <c r="K444" s="27" t="str">
        <f t="shared" si="55"/>
        <v>DEJAR</v>
      </c>
      <c r="L444" s="27" t="str">
        <f t="shared" si="56"/>
        <v>DEJAR</v>
      </c>
      <c r="M444" s="27" t="str">
        <f t="shared" si="57"/>
        <v>DEJAR</v>
      </c>
    </row>
    <row r="445" spans="1:13" x14ac:dyDescent="0.25">
      <c r="A445" t="s">
        <v>131</v>
      </c>
      <c r="B445">
        <v>2</v>
      </c>
      <c r="C445" s="64" t="s">
        <v>92</v>
      </c>
      <c r="D445" s="68">
        <v>43</v>
      </c>
      <c r="E445" s="64">
        <v>16</v>
      </c>
      <c r="F445" s="118">
        <f t="shared" si="53"/>
        <v>1452.2046</v>
      </c>
      <c r="G445" s="50">
        <v>0.1</v>
      </c>
      <c r="H445" s="50" t="s">
        <v>119</v>
      </c>
      <c r="I445" s="84">
        <f t="shared" si="60"/>
        <v>1067.6418523356226</v>
      </c>
      <c r="J445" s="27">
        <f t="shared" si="54"/>
        <v>5.3382092616781129</v>
      </c>
      <c r="K445" s="27" t="str">
        <f t="shared" si="55"/>
        <v>DEJAR</v>
      </c>
      <c r="L445" s="27" t="str">
        <f t="shared" si="56"/>
        <v>DEJAR</v>
      </c>
      <c r="M445" s="27" t="str">
        <f t="shared" si="57"/>
        <v>DEJAR</v>
      </c>
    </row>
    <row r="446" spans="1:13" x14ac:dyDescent="0.25">
      <c r="A446" t="s">
        <v>131</v>
      </c>
      <c r="B446">
        <v>3</v>
      </c>
      <c r="C446" s="64" t="s">
        <v>92</v>
      </c>
      <c r="D446" s="68">
        <v>33</v>
      </c>
      <c r="E446" s="64">
        <v>15</v>
      </c>
      <c r="F446" s="118">
        <f t="shared" si="53"/>
        <v>855.30060000000003</v>
      </c>
      <c r="G446" s="50">
        <v>0.1</v>
      </c>
      <c r="H446" s="50" t="s">
        <v>119</v>
      </c>
      <c r="I446" s="84">
        <f t="shared" si="60"/>
        <v>568.10727714388111</v>
      </c>
      <c r="J446" s="27">
        <f t="shared" si="54"/>
        <v>2.8405363857194055</v>
      </c>
      <c r="K446" s="27" t="str">
        <f t="shared" si="55"/>
        <v>DEJAR</v>
      </c>
      <c r="L446" s="27" t="str">
        <f t="shared" si="56"/>
        <v>DEJAR</v>
      </c>
      <c r="M446" s="27" t="str">
        <f t="shared" si="57"/>
        <v>DEJAR</v>
      </c>
    </row>
    <row r="447" spans="1:13" x14ac:dyDescent="0.25">
      <c r="A447" t="s">
        <v>131</v>
      </c>
      <c r="B447">
        <v>4</v>
      </c>
      <c r="C447" s="64" t="s">
        <v>92</v>
      </c>
      <c r="D447" s="68">
        <v>98</v>
      </c>
      <c r="E447" s="64">
        <v>15</v>
      </c>
      <c r="F447" s="118">
        <f t="shared" si="53"/>
        <v>7542.9816000000001</v>
      </c>
      <c r="G447" s="50">
        <v>0.1</v>
      </c>
      <c r="H447" s="50" t="s">
        <v>119</v>
      </c>
      <c r="I447" s="84">
        <f t="shared" si="60"/>
        <v>7605.7921906859901</v>
      </c>
      <c r="J447" s="27">
        <f t="shared" si="54"/>
        <v>38.028960953429944</v>
      </c>
      <c r="K447" s="27" t="str">
        <f t="shared" si="55"/>
        <v>DEJAR</v>
      </c>
      <c r="L447" s="27" t="str">
        <f t="shared" si="56"/>
        <v>DEJAR</v>
      </c>
      <c r="M447" s="27" t="str">
        <f t="shared" si="57"/>
        <v>DEJAR</v>
      </c>
    </row>
    <row r="448" spans="1:13" x14ac:dyDescent="0.25">
      <c r="A448" t="s">
        <v>131</v>
      </c>
      <c r="B448">
        <v>5</v>
      </c>
      <c r="C448" s="64" t="s">
        <v>92</v>
      </c>
      <c r="D448" s="68">
        <v>44.9</v>
      </c>
      <c r="E448" s="64">
        <v>12</v>
      </c>
      <c r="F448" s="118">
        <f t="shared" si="53"/>
        <v>1583.3742539999998</v>
      </c>
      <c r="G448" s="50">
        <v>0.1</v>
      </c>
      <c r="H448" s="50" t="s">
        <v>119</v>
      </c>
      <c r="I448" s="84">
        <f t="shared" si="60"/>
        <v>1183.5398023354373</v>
      </c>
      <c r="J448" s="27">
        <f t="shared" si="54"/>
        <v>5.9176990116771861</v>
      </c>
      <c r="K448" s="27" t="str">
        <f t="shared" si="55"/>
        <v>DEJAR</v>
      </c>
      <c r="L448" s="27" t="str">
        <f t="shared" si="56"/>
        <v>DEJAR</v>
      </c>
      <c r="M448" s="27" t="str">
        <f t="shared" si="57"/>
        <v>DEJAR</v>
      </c>
    </row>
    <row r="449" spans="1:13" x14ac:dyDescent="0.25">
      <c r="A449" t="s">
        <v>131</v>
      </c>
      <c r="B449">
        <v>6</v>
      </c>
      <c r="C449" s="64" t="s">
        <v>93</v>
      </c>
      <c r="D449" s="68">
        <v>73.5</v>
      </c>
      <c r="E449" s="64">
        <v>15</v>
      </c>
      <c r="F449" s="118">
        <f t="shared" si="53"/>
        <v>4242.9271499999995</v>
      </c>
      <c r="G449" s="50">
        <v>0.1</v>
      </c>
      <c r="H449" s="50" t="s">
        <v>119</v>
      </c>
      <c r="I449" s="84">
        <f t="shared" si="60"/>
        <v>3831.3491163322356</v>
      </c>
      <c r="J449" s="27">
        <f t="shared" si="54"/>
        <v>19.156745581661177</v>
      </c>
      <c r="K449" s="27" t="str">
        <f t="shared" si="55"/>
        <v>DEJAR</v>
      </c>
      <c r="L449" s="27" t="str">
        <f t="shared" si="56"/>
        <v>DEJAR</v>
      </c>
      <c r="M449" s="27" t="str">
        <f t="shared" si="57"/>
        <v>DEJAR</v>
      </c>
    </row>
    <row r="450" spans="1:13" x14ac:dyDescent="0.25">
      <c r="A450" t="s">
        <v>131</v>
      </c>
      <c r="B450">
        <v>7</v>
      </c>
      <c r="C450" s="64" t="s">
        <v>92</v>
      </c>
      <c r="D450" s="68">
        <v>18</v>
      </c>
      <c r="E450" s="64">
        <v>10</v>
      </c>
      <c r="F450" s="118">
        <f t="shared" si="53"/>
        <v>254.46959999999999</v>
      </c>
      <c r="G450" s="50">
        <v>0.1</v>
      </c>
      <c r="H450" s="50" t="s">
        <v>119</v>
      </c>
      <c r="I450" s="84">
        <f t="shared" si="60"/>
        <v>133.96512701589552</v>
      </c>
      <c r="J450" s="27">
        <f t="shared" si="54"/>
        <v>0.66982563507947757</v>
      </c>
      <c r="K450" s="27" t="str">
        <f t="shared" si="55"/>
        <v>DEJAR</v>
      </c>
      <c r="L450" s="27" t="str">
        <f t="shared" si="56"/>
        <v>DEJAR</v>
      </c>
      <c r="M450" s="27" t="str">
        <f t="shared" si="57"/>
        <v>DEJAR</v>
      </c>
    </row>
    <row r="451" spans="1:13" x14ac:dyDescent="0.25">
      <c r="A451" t="s">
        <v>131</v>
      </c>
      <c r="B451">
        <v>8</v>
      </c>
      <c r="C451" s="64" t="s">
        <v>92</v>
      </c>
      <c r="D451" s="68">
        <v>19</v>
      </c>
      <c r="E451" s="64">
        <v>10</v>
      </c>
      <c r="F451" s="118">
        <f t="shared" ref="F451:F514" si="61">(3.1416/4)*D451^2</f>
        <v>283.52940000000001</v>
      </c>
      <c r="G451" s="50">
        <v>0.1</v>
      </c>
      <c r="H451" s="50" t="s">
        <v>119</v>
      </c>
      <c r="I451" s="84">
        <f t="shared" si="60"/>
        <v>152.39095368994771</v>
      </c>
      <c r="J451" s="27">
        <f t="shared" ref="J451:J514" si="62">((I451/1000)*0.5)/G451</f>
        <v>0.76195476844973853</v>
      </c>
      <c r="K451" s="27" t="str">
        <f t="shared" ref="K451:K514" si="63">+IF(D451&gt;=10,"DEJAR","DEPURAR")</f>
        <v>DEJAR</v>
      </c>
      <c r="L451" s="27" t="str">
        <f t="shared" ref="L451:L514" si="64">+IF(E451&gt;=5,"DEJAR","DEPURAR")</f>
        <v>DEJAR</v>
      </c>
      <c r="M451" s="27" t="str">
        <f t="shared" ref="M451:M514" si="65">+IF(AND(K451="DEJAR",L451="DEJAR"),"DEJAR","DEPURAR")</f>
        <v>DEJAR</v>
      </c>
    </row>
    <row r="452" spans="1:13" x14ac:dyDescent="0.25">
      <c r="A452" t="s">
        <v>131</v>
      </c>
      <c r="B452">
        <v>9</v>
      </c>
      <c r="C452" s="64" t="s">
        <v>92</v>
      </c>
      <c r="D452" s="68">
        <v>28</v>
      </c>
      <c r="E452" s="64">
        <v>12</v>
      </c>
      <c r="F452" s="118">
        <f t="shared" si="61"/>
        <v>615.75360000000001</v>
      </c>
      <c r="G452" s="50">
        <v>0.1</v>
      </c>
      <c r="H452" s="50" t="s">
        <v>119</v>
      </c>
      <c r="I452" s="84">
        <f t="shared" si="60"/>
        <v>384.0191047547313</v>
      </c>
      <c r="J452" s="27">
        <f t="shared" si="62"/>
        <v>1.9200955237736563</v>
      </c>
      <c r="K452" s="27" t="str">
        <f t="shared" si="63"/>
        <v>DEJAR</v>
      </c>
      <c r="L452" s="27" t="str">
        <f t="shared" si="64"/>
        <v>DEJAR</v>
      </c>
      <c r="M452" s="27" t="str">
        <f t="shared" si="65"/>
        <v>DEJAR</v>
      </c>
    </row>
    <row r="453" spans="1:13" x14ac:dyDescent="0.25">
      <c r="A453" t="s">
        <v>131</v>
      </c>
      <c r="B453">
        <v>10</v>
      </c>
      <c r="C453" s="64" t="s">
        <v>92</v>
      </c>
      <c r="D453" s="68">
        <v>60.5</v>
      </c>
      <c r="E453" s="64">
        <v>16</v>
      </c>
      <c r="F453" s="118">
        <f t="shared" si="61"/>
        <v>2874.76035</v>
      </c>
      <c r="G453" s="50">
        <v>0.1</v>
      </c>
      <c r="H453" s="50" t="s">
        <v>119</v>
      </c>
      <c r="I453" s="84">
        <f t="shared" si="60"/>
        <v>2409.1783103041407</v>
      </c>
      <c r="J453" s="27">
        <f t="shared" si="62"/>
        <v>12.045891551520704</v>
      </c>
      <c r="K453" s="27" t="str">
        <f t="shared" si="63"/>
        <v>DEJAR</v>
      </c>
      <c r="L453" s="27" t="str">
        <f t="shared" si="64"/>
        <v>DEJAR</v>
      </c>
      <c r="M453" s="27" t="str">
        <f t="shared" si="65"/>
        <v>DEJAR</v>
      </c>
    </row>
    <row r="454" spans="1:13" x14ac:dyDescent="0.25">
      <c r="A454" t="s">
        <v>131</v>
      </c>
      <c r="B454">
        <v>11</v>
      </c>
      <c r="C454" s="64" t="s">
        <v>92</v>
      </c>
      <c r="D454" s="68">
        <v>40</v>
      </c>
      <c r="E454" s="64">
        <v>16</v>
      </c>
      <c r="F454" s="118">
        <f t="shared" si="61"/>
        <v>1256.6399999999999</v>
      </c>
      <c r="G454" s="50">
        <v>0.1</v>
      </c>
      <c r="H454" s="50" t="s">
        <v>119</v>
      </c>
      <c r="I454" s="84">
        <f t="shared" si="60"/>
        <v>898.59335245759792</v>
      </c>
      <c r="J454" s="27">
        <f t="shared" si="62"/>
        <v>4.4929667622879892</v>
      </c>
      <c r="K454" s="27" t="str">
        <f t="shared" si="63"/>
        <v>DEJAR</v>
      </c>
      <c r="L454" s="27" t="str">
        <f t="shared" si="64"/>
        <v>DEJAR</v>
      </c>
      <c r="M454" s="27" t="str">
        <f t="shared" si="65"/>
        <v>DEJAR</v>
      </c>
    </row>
    <row r="455" spans="1:13" x14ac:dyDescent="0.25">
      <c r="A455" t="s">
        <v>131</v>
      </c>
      <c r="B455">
        <v>12</v>
      </c>
      <c r="C455" s="64" t="s">
        <v>92</v>
      </c>
      <c r="D455" s="68">
        <v>44.3</v>
      </c>
      <c r="E455" s="64">
        <v>15</v>
      </c>
      <c r="F455" s="118">
        <f t="shared" si="61"/>
        <v>1541.3396459999999</v>
      </c>
      <c r="G455" s="50">
        <v>0.1</v>
      </c>
      <c r="H455" s="50" t="s">
        <v>119</v>
      </c>
      <c r="I455" s="84">
        <f t="shared" si="60"/>
        <v>1146.1908496334152</v>
      </c>
      <c r="J455" s="27">
        <f t="shared" si="62"/>
        <v>5.7309542481670759</v>
      </c>
      <c r="K455" s="27" t="str">
        <f t="shared" si="63"/>
        <v>DEJAR</v>
      </c>
      <c r="L455" s="27" t="str">
        <f t="shared" si="64"/>
        <v>DEJAR</v>
      </c>
      <c r="M455" s="27" t="str">
        <f t="shared" si="65"/>
        <v>DEJAR</v>
      </c>
    </row>
    <row r="456" spans="1:13" x14ac:dyDescent="0.25">
      <c r="A456" t="s">
        <v>131</v>
      </c>
      <c r="B456">
        <v>13</v>
      </c>
      <c r="C456" s="64" t="s">
        <v>92</v>
      </c>
      <c r="D456" s="68">
        <v>37</v>
      </c>
      <c r="E456" s="64">
        <v>14</v>
      </c>
      <c r="F456" s="118">
        <f t="shared" si="61"/>
        <v>1075.2126000000001</v>
      </c>
      <c r="G456" s="50">
        <v>0.1</v>
      </c>
      <c r="H456" s="50" t="s">
        <v>119</v>
      </c>
      <c r="I456" s="84">
        <f t="shared" si="60"/>
        <v>746.21106208469121</v>
      </c>
      <c r="J456" s="27">
        <f t="shared" si="62"/>
        <v>3.7310553104234558</v>
      </c>
      <c r="K456" s="27" t="str">
        <f t="shared" si="63"/>
        <v>DEJAR</v>
      </c>
      <c r="L456" s="27" t="str">
        <f t="shared" si="64"/>
        <v>DEJAR</v>
      </c>
      <c r="M456" s="27" t="str">
        <f t="shared" si="65"/>
        <v>DEJAR</v>
      </c>
    </row>
    <row r="457" spans="1:13" x14ac:dyDescent="0.25">
      <c r="A457" t="s">
        <v>131</v>
      </c>
      <c r="B457">
        <v>14</v>
      </c>
      <c r="C457" s="64" t="s">
        <v>92</v>
      </c>
      <c r="D457" s="68">
        <v>37</v>
      </c>
      <c r="E457" s="64">
        <v>12</v>
      </c>
      <c r="F457" s="118">
        <f t="shared" si="61"/>
        <v>1075.2126000000001</v>
      </c>
      <c r="G457" s="50">
        <v>0.1</v>
      </c>
      <c r="H457" s="50" t="s">
        <v>119</v>
      </c>
      <c r="I457" s="84">
        <f t="shared" si="60"/>
        <v>746.21106208469121</v>
      </c>
      <c r="J457" s="27">
        <f t="shared" si="62"/>
        <v>3.7310553104234558</v>
      </c>
      <c r="K457" s="27" t="str">
        <f t="shared" si="63"/>
        <v>DEJAR</v>
      </c>
      <c r="L457" s="27" t="str">
        <f t="shared" si="64"/>
        <v>DEJAR</v>
      </c>
      <c r="M457" s="27" t="str">
        <f t="shared" si="65"/>
        <v>DEJAR</v>
      </c>
    </row>
    <row r="458" spans="1:13" x14ac:dyDescent="0.25">
      <c r="A458" t="s">
        <v>131</v>
      </c>
      <c r="B458">
        <v>15</v>
      </c>
      <c r="C458" s="64" t="s">
        <v>92</v>
      </c>
      <c r="D458" s="68">
        <v>50</v>
      </c>
      <c r="E458" s="64">
        <v>17</v>
      </c>
      <c r="F458" s="118">
        <f t="shared" si="61"/>
        <v>1963.5</v>
      </c>
      <c r="G458" s="50">
        <v>0.1</v>
      </c>
      <c r="H458" s="50" t="s">
        <v>119</v>
      </c>
      <c r="I458" s="84">
        <f t="shared" si="60"/>
        <v>1529.4989619974792</v>
      </c>
      <c r="J458" s="27">
        <f t="shared" si="62"/>
        <v>7.6474948099873963</v>
      </c>
      <c r="K458" s="27" t="str">
        <f t="shared" si="63"/>
        <v>DEJAR</v>
      </c>
      <c r="L458" s="27" t="str">
        <f t="shared" si="64"/>
        <v>DEJAR</v>
      </c>
      <c r="M458" s="27" t="str">
        <f t="shared" si="65"/>
        <v>DEJAR</v>
      </c>
    </row>
    <row r="459" spans="1:13" x14ac:dyDescent="0.25">
      <c r="A459" t="s">
        <v>131</v>
      </c>
      <c r="B459">
        <v>16</v>
      </c>
      <c r="C459" s="64" t="s">
        <v>92</v>
      </c>
      <c r="D459" s="68">
        <v>49.1</v>
      </c>
      <c r="E459" s="64">
        <v>16</v>
      </c>
      <c r="F459" s="118">
        <f t="shared" si="61"/>
        <v>1893.4501739999998</v>
      </c>
      <c r="G459" s="50">
        <v>0.1</v>
      </c>
      <c r="H459" s="50" t="s">
        <v>119</v>
      </c>
      <c r="I459" s="84">
        <f t="shared" si="60"/>
        <v>1464.6937852631127</v>
      </c>
      <c r="J459" s="27">
        <f t="shared" si="62"/>
        <v>7.3234689263155621</v>
      </c>
      <c r="K459" s="27" t="str">
        <f t="shared" si="63"/>
        <v>DEJAR</v>
      </c>
      <c r="L459" s="27" t="str">
        <f t="shared" si="64"/>
        <v>DEJAR</v>
      </c>
      <c r="M459" s="27" t="str">
        <f t="shared" si="65"/>
        <v>DEJAR</v>
      </c>
    </row>
    <row r="460" spans="1:13" x14ac:dyDescent="0.25">
      <c r="A460" t="s">
        <v>131</v>
      </c>
      <c r="B460">
        <v>17</v>
      </c>
      <c r="C460" s="64" t="s">
        <v>92</v>
      </c>
      <c r="D460" s="68">
        <v>52.7</v>
      </c>
      <c r="E460" s="64">
        <v>17</v>
      </c>
      <c r="F460" s="118">
        <f t="shared" si="61"/>
        <v>2181.2835660000005</v>
      </c>
      <c r="G460" s="50">
        <v>0.1</v>
      </c>
      <c r="H460" s="50" t="s">
        <v>119</v>
      </c>
      <c r="I460" s="84">
        <f t="shared" si="60"/>
        <v>1733.7641198742765</v>
      </c>
      <c r="J460" s="27">
        <f t="shared" si="62"/>
        <v>8.6688205993713829</v>
      </c>
      <c r="K460" s="27" t="str">
        <f t="shared" si="63"/>
        <v>DEJAR</v>
      </c>
      <c r="L460" s="27" t="str">
        <f t="shared" si="64"/>
        <v>DEJAR</v>
      </c>
      <c r="M460" s="27" t="str">
        <f t="shared" si="65"/>
        <v>DEJAR</v>
      </c>
    </row>
    <row r="461" spans="1:13" x14ac:dyDescent="0.25">
      <c r="A461" t="s">
        <v>131</v>
      </c>
      <c r="B461">
        <v>18</v>
      </c>
      <c r="C461" s="64" t="s">
        <v>93</v>
      </c>
      <c r="D461" s="68">
        <v>52.8</v>
      </c>
      <c r="E461" s="64">
        <v>15</v>
      </c>
      <c r="F461" s="118">
        <f t="shared" si="61"/>
        <v>2189.5695359999995</v>
      </c>
      <c r="G461" s="50">
        <v>0.1</v>
      </c>
      <c r="H461" s="50" t="s">
        <v>119</v>
      </c>
      <c r="I461" s="84">
        <f t="shared" si="60"/>
        <v>1741.6158652158124</v>
      </c>
      <c r="J461" s="27">
        <f t="shared" si="62"/>
        <v>8.7080793260790621</v>
      </c>
      <c r="K461" s="27" t="str">
        <f t="shared" si="63"/>
        <v>DEJAR</v>
      </c>
      <c r="L461" s="27" t="str">
        <f t="shared" si="64"/>
        <v>DEJAR</v>
      </c>
      <c r="M461" s="27" t="str">
        <f t="shared" si="65"/>
        <v>DEJAR</v>
      </c>
    </row>
    <row r="462" spans="1:13" x14ac:dyDescent="0.25">
      <c r="A462" t="s">
        <v>131</v>
      </c>
      <c r="B462">
        <v>19</v>
      </c>
      <c r="C462" s="64" t="s">
        <v>92</v>
      </c>
      <c r="D462" s="68">
        <v>39.5</v>
      </c>
      <c r="E462" s="64">
        <v>15</v>
      </c>
      <c r="F462" s="118">
        <f t="shared" si="61"/>
        <v>1225.4203499999999</v>
      </c>
      <c r="G462" s="50">
        <v>0.1</v>
      </c>
      <c r="H462" s="50" t="s">
        <v>119</v>
      </c>
      <c r="I462" s="84">
        <f t="shared" si="60"/>
        <v>872.05190460326844</v>
      </c>
      <c r="J462" s="27">
        <f t="shared" si="62"/>
        <v>4.3602595230163415</v>
      </c>
      <c r="K462" s="27" t="str">
        <f t="shared" si="63"/>
        <v>DEJAR</v>
      </c>
      <c r="L462" s="27" t="str">
        <f t="shared" si="64"/>
        <v>DEJAR</v>
      </c>
      <c r="M462" s="27" t="str">
        <f t="shared" si="65"/>
        <v>DEJAR</v>
      </c>
    </row>
    <row r="463" spans="1:13" x14ac:dyDescent="0.25">
      <c r="A463" t="s">
        <v>131</v>
      </c>
      <c r="B463">
        <v>20</v>
      </c>
      <c r="C463" s="64" t="s">
        <v>93</v>
      </c>
      <c r="D463" s="68">
        <v>55</v>
      </c>
      <c r="E463" s="64">
        <v>20</v>
      </c>
      <c r="F463" s="118">
        <f t="shared" si="61"/>
        <v>2375.835</v>
      </c>
      <c r="G463" s="50">
        <v>0.1</v>
      </c>
      <c r="H463" s="50" t="s">
        <v>119</v>
      </c>
      <c r="I463" s="84">
        <f t="shared" si="60"/>
        <v>1919.5925934627444</v>
      </c>
      <c r="J463" s="27">
        <f t="shared" si="62"/>
        <v>9.5979629673137214</v>
      </c>
      <c r="K463" s="27" t="str">
        <f t="shared" si="63"/>
        <v>DEJAR</v>
      </c>
      <c r="L463" s="27" t="str">
        <f t="shared" si="64"/>
        <v>DEJAR</v>
      </c>
      <c r="M463" s="27" t="str">
        <f t="shared" si="65"/>
        <v>DEJAR</v>
      </c>
    </row>
    <row r="464" spans="1:13" x14ac:dyDescent="0.25">
      <c r="A464" t="s">
        <v>131</v>
      </c>
      <c r="B464">
        <v>21</v>
      </c>
      <c r="C464" s="64" t="s">
        <v>92</v>
      </c>
      <c r="D464" s="68">
        <v>32</v>
      </c>
      <c r="E464" s="64">
        <v>10</v>
      </c>
      <c r="F464" s="118">
        <f t="shared" si="61"/>
        <v>804.24959999999999</v>
      </c>
      <c r="G464" s="50">
        <v>0.1</v>
      </c>
      <c r="H464" s="50" t="s">
        <v>119</v>
      </c>
      <c r="I464" s="84">
        <f t="shared" si="60"/>
        <v>527.931063141393</v>
      </c>
      <c r="J464" s="27">
        <f t="shared" si="62"/>
        <v>2.6396553157069649</v>
      </c>
      <c r="K464" s="27" t="str">
        <f t="shared" si="63"/>
        <v>DEJAR</v>
      </c>
      <c r="L464" s="27" t="str">
        <f t="shared" si="64"/>
        <v>DEJAR</v>
      </c>
      <c r="M464" s="27" t="str">
        <f t="shared" si="65"/>
        <v>DEJAR</v>
      </c>
    </row>
    <row r="465" spans="1:13" x14ac:dyDescent="0.25">
      <c r="A465" t="s">
        <v>131</v>
      </c>
      <c r="B465">
        <v>22</v>
      </c>
      <c r="C465" s="64" t="s">
        <v>103</v>
      </c>
      <c r="D465" s="68">
        <v>62.8</v>
      </c>
      <c r="E465" s="64">
        <v>17</v>
      </c>
      <c r="F465" s="118">
        <f t="shared" si="61"/>
        <v>3097.4919359999999</v>
      </c>
      <c r="G465" s="50">
        <v>0.1</v>
      </c>
      <c r="H465" s="50" t="s">
        <v>119</v>
      </c>
      <c r="I465" s="84">
        <f t="shared" si="60"/>
        <v>2633.2493278040674</v>
      </c>
      <c r="J465" s="27">
        <f t="shared" si="62"/>
        <v>13.166246639020338</v>
      </c>
      <c r="K465" s="27" t="str">
        <f t="shared" si="63"/>
        <v>DEJAR</v>
      </c>
      <c r="L465" s="27" t="str">
        <f t="shared" si="64"/>
        <v>DEJAR</v>
      </c>
      <c r="M465" s="27" t="str">
        <f t="shared" si="65"/>
        <v>DEJAR</v>
      </c>
    </row>
    <row r="466" spans="1:13" x14ac:dyDescent="0.25">
      <c r="A466" t="s">
        <v>131</v>
      </c>
      <c r="B466">
        <v>23</v>
      </c>
      <c r="C466" s="64" t="s">
        <v>92</v>
      </c>
      <c r="D466" s="68">
        <v>33.5</v>
      </c>
      <c r="E466" s="64">
        <v>8</v>
      </c>
      <c r="F466" s="118">
        <f t="shared" si="61"/>
        <v>881.41515000000004</v>
      </c>
      <c r="G466" s="50">
        <v>0.1</v>
      </c>
      <c r="H466" s="50" t="s">
        <v>119</v>
      </c>
      <c r="I466" s="84">
        <f t="shared" si="60"/>
        <v>588.83923467702311</v>
      </c>
      <c r="J466" s="27">
        <f t="shared" si="62"/>
        <v>2.9441961733851154</v>
      </c>
      <c r="K466" s="27" t="str">
        <f t="shared" si="63"/>
        <v>DEJAR</v>
      </c>
      <c r="L466" s="27" t="str">
        <f t="shared" si="64"/>
        <v>DEJAR</v>
      </c>
      <c r="M466" s="27" t="str">
        <f t="shared" si="65"/>
        <v>DEJAR</v>
      </c>
    </row>
    <row r="467" spans="1:13" x14ac:dyDescent="0.25">
      <c r="A467" t="s">
        <v>131</v>
      </c>
      <c r="B467">
        <v>24</v>
      </c>
      <c r="C467" s="64" t="s">
        <v>93</v>
      </c>
      <c r="D467" s="68">
        <v>42.7</v>
      </c>
      <c r="E467" s="64">
        <v>20</v>
      </c>
      <c r="F467" s="118">
        <f t="shared" si="61"/>
        <v>1432.011966</v>
      </c>
      <c r="G467" s="50">
        <v>0.1</v>
      </c>
      <c r="H467" s="50" t="s">
        <v>119</v>
      </c>
      <c r="I467" s="84">
        <f t="shared" si="60"/>
        <v>1049.9734946434137</v>
      </c>
      <c r="J467" s="27">
        <f t="shared" si="62"/>
        <v>5.2498674732170674</v>
      </c>
      <c r="K467" s="27" t="str">
        <f t="shared" si="63"/>
        <v>DEJAR</v>
      </c>
      <c r="L467" s="27" t="str">
        <f t="shared" si="64"/>
        <v>DEJAR</v>
      </c>
      <c r="M467" s="27" t="str">
        <f t="shared" si="65"/>
        <v>DEJAR</v>
      </c>
    </row>
    <row r="468" spans="1:13" x14ac:dyDescent="0.25">
      <c r="A468" t="s">
        <v>131</v>
      </c>
      <c r="B468">
        <v>25</v>
      </c>
      <c r="C468" s="64" t="s">
        <v>92</v>
      </c>
      <c r="D468" s="68">
        <v>40</v>
      </c>
      <c r="E468" s="64">
        <v>15</v>
      </c>
      <c r="F468" s="118">
        <f t="shared" si="61"/>
        <v>1256.6399999999999</v>
      </c>
      <c r="G468" s="50">
        <v>0.1</v>
      </c>
      <c r="H468" s="50" t="s">
        <v>119</v>
      </c>
      <c r="I468" s="84">
        <f t="shared" si="60"/>
        <v>898.59335245759792</v>
      </c>
      <c r="J468" s="27">
        <f t="shared" si="62"/>
        <v>4.4929667622879892</v>
      </c>
      <c r="K468" s="27" t="str">
        <f t="shared" si="63"/>
        <v>DEJAR</v>
      </c>
      <c r="L468" s="27" t="str">
        <f t="shared" si="64"/>
        <v>DEJAR</v>
      </c>
      <c r="M468" s="27" t="str">
        <f t="shared" si="65"/>
        <v>DEJAR</v>
      </c>
    </row>
    <row r="469" spans="1:13" x14ac:dyDescent="0.25">
      <c r="A469" t="s">
        <v>131</v>
      </c>
      <c r="B469">
        <v>26</v>
      </c>
      <c r="C469" s="64" t="s">
        <v>92</v>
      </c>
      <c r="D469" s="68">
        <v>43</v>
      </c>
      <c r="E469" s="64">
        <v>12</v>
      </c>
      <c r="F469" s="118">
        <f t="shared" si="61"/>
        <v>1452.2046</v>
      </c>
      <c r="G469" s="50">
        <v>0.1</v>
      </c>
      <c r="H469" s="50" t="s">
        <v>119</v>
      </c>
      <c r="I469" s="84">
        <f t="shared" si="60"/>
        <v>1067.6418523356226</v>
      </c>
      <c r="J469" s="27">
        <f t="shared" si="62"/>
        <v>5.3382092616781129</v>
      </c>
      <c r="K469" s="27" t="str">
        <f t="shared" si="63"/>
        <v>DEJAR</v>
      </c>
      <c r="L469" s="27" t="str">
        <f t="shared" si="64"/>
        <v>DEJAR</v>
      </c>
      <c r="M469" s="27" t="str">
        <f t="shared" si="65"/>
        <v>DEJAR</v>
      </c>
    </row>
    <row r="470" spans="1:13" x14ac:dyDescent="0.25">
      <c r="A470" t="s">
        <v>131</v>
      </c>
      <c r="B470">
        <v>27</v>
      </c>
      <c r="C470" s="64" t="s">
        <v>92</v>
      </c>
      <c r="D470" s="68">
        <v>94.5</v>
      </c>
      <c r="E470" s="64">
        <v>18</v>
      </c>
      <c r="F470" s="118">
        <f t="shared" si="61"/>
        <v>7013.8183499999996</v>
      </c>
      <c r="G470" s="50">
        <v>0.1</v>
      </c>
      <c r="H470" s="50" t="s">
        <v>119</v>
      </c>
      <c r="I470" s="84">
        <f t="shared" si="60"/>
        <v>6974.2684732075277</v>
      </c>
      <c r="J470" s="27">
        <f t="shared" si="62"/>
        <v>34.871342366037638</v>
      </c>
      <c r="K470" s="27" t="str">
        <f t="shared" si="63"/>
        <v>DEJAR</v>
      </c>
      <c r="L470" s="27" t="str">
        <f t="shared" si="64"/>
        <v>DEJAR</v>
      </c>
      <c r="M470" s="27" t="str">
        <f t="shared" si="65"/>
        <v>DEJAR</v>
      </c>
    </row>
    <row r="471" spans="1:13" x14ac:dyDescent="0.25">
      <c r="A471" t="s">
        <v>131</v>
      </c>
      <c r="B471">
        <v>28</v>
      </c>
      <c r="C471" s="64" t="s">
        <v>92</v>
      </c>
      <c r="D471" s="68">
        <v>62.6</v>
      </c>
      <c r="E471" s="64">
        <v>20</v>
      </c>
      <c r="F471" s="118">
        <f t="shared" si="61"/>
        <v>3077.7941040000001</v>
      </c>
      <c r="G471" s="50">
        <v>0.1</v>
      </c>
      <c r="H471" s="50" t="s">
        <v>119</v>
      </c>
      <c r="I471" s="84">
        <f t="shared" si="60"/>
        <v>2613.3048863358827</v>
      </c>
      <c r="J471" s="27">
        <f t="shared" si="62"/>
        <v>13.066524431679413</v>
      </c>
      <c r="K471" s="27" t="str">
        <f t="shared" si="63"/>
        <v>DEJAR</v>
      </c>
      <c r="L471" s="27" t="str">
        <f t="shared" si="64"/>
        <v>DEJAR</v>
      </c>
      <c r="M471" s="27" t="str">
        <f t="shared" si="65"/>
        <v>DEJAR</v>
      </c>
    </row>
    <row r="472" spans="1:13" x14ac:dyDescent="0.25">
      <c r="A472" t="s">
        <v>131</v>
      </c>
      <c r="B472">
        <v>29</v>
      </c>
      <c r="C472" s="64" t="s">
        <v>92</v>
      </c>
      <c r="D472" s="68">
        <v>31.5</v>
      </c>
      <c r="E472" s="64">
        <v>13</v>
      </c>
      <c r="F472" s="118">
        <f t="shared" si="61"/>
        <v>779.31314999999995</v>
      </c>
      <c r="G472" s="50">
        <v>0.1</v>
      </c>
      <c r="H472" s="50" t="s">
        <v>119</v>
      </c>
      <c r="I472" s="84">
        <f t="shared" si="60"/>
        <v>508.48176101399235</v>
      </c>
      <c r="J472" s="27">
        <f t="shared" si="62"/>
        <v>2.5424088050699614</v>
      </c>
      <c r="K472" s="27" t="str">
        <f t="shared" si="63"/>
        <v>DEJAR</v>
      </c>
      <c r="L472" s="27" t="str">
        <f t="shared" si="64"/>
        <v>DEJAR</v>
      </c>
      <c r="M472" s="27" t="str">
        <f t="shared" si="65"/>
        <v>DEJAR</v>
      </c>
    </row>
    <row r="473" spans="1:13" x14ac:dyDescent="0.25">
      <c r="A473" t="s">
        <v>131</v>
      </c>
      <c r="B473">
        <v>30</v>
      </c>
      <c r="C473" s="64" t="s">
        <v>92</v>
      </c>
      <c r="D473" s="68">
        <v>46</v>
      </c>
      <c r="E473" s="64">
        <v>15</v>
      </c>
      <c r="F473" s="118">
        <f t="shared" si="61"/>
        <v>1661.9064000000001</v>
      </c>
      <c r="G473" s="50">
        <v>0.1</v>
      </c>
      <c r="H473" s="50" t="s">
        <v>119</v>
      </c>
      <c r="I473" s="84">
        <f t="shared" si="60"/>
        <v>1253.8255368732539</v>
      </c>
      <c r="J473" s="27">
        <f t="shared" si="62"/>
        <v>6.2691276843662687</v>
      </c>
      <c r="K473" s="27" t="str">
        <f t="shared" si="63"/>
        <v>DEJAR</v>
      </c>
      <c r="L473" s="27" t="str">
        <f t="shared" si="64"/>
        <v>DEJAR</v>
      </c>
      <c r="M473" s="27" t="str">
        <f t="shared" si="65"/>
        <v>DEJAR</v>
      </c>
    </row>
    <row r="474" spans="1:13" x14ac:dyDescent="0.25">
      <c r="A474" t="s">
        <v>131</v>
      </c>
      <c r="B474">
        <v>31</v>
      </c>
      <c r="C474" s="64" t="s">
        <v>92</v>
      </c>
      <c r="D474" s="68">
        <v>49</v>
      </c>
      <c r="E474" s="64">
        <v>15</v>
      </c>
      <c r="F474" s="118">
        <f t="shared" si="61"/>
        <v>1885.7454</v>
      </c>
      <c r="G474" s="50">
        <v>0.1</v>
      </c>
      <c r="H474" s="50" t="s">
        <v>119</v>
      </c>
      <c r="I474" s="84">
        <f t="shared" si="60"/>
        <v>1457.5935916929586</v>
      </c>
      <c r="J474" s="27">
        <f t="shared" si="62"/>
        <v>7.2879679584647921</v>
      </c>
      <c r="K474" s="27" t="str">
        <f t="shared" si="63"/>
        <v>DEJAR</v>
      </c>
      <c r="L474" s="27" t="str">
        <f t="shared" si="64"/>
        <v>DEJAR</v>
      </c>
      <c r="M474" s="27" t="str">
        <f t="shared" si="65"/>
        <v>DEJAR</v>
      </c>
    </row>
    <row r="475" spans="1:13" x14ac:dyDescent="0.25">
      <c r="A475" t="s">
        <v>132</v>
      </c>
      <c r="B475">
        <v>1</v>
      </c>
      <c r="C475" t="s">
        <v>92</v>
      </c>
      <c r="D475" s="68">
        <v>17</v>
      </c>
      <c r="E475" s="62">
        <v>14</v>
      </c>
      <c r="F475" s="118">
        <f t="shared" si="61"/>
        <v>226.98060000000001</v>
      </c>
      <c r="G475" s="50">
        <v>0.1</v>
      </c>
      <c r="H475" s="50" t="s">
        <v>119</v>
      </c>
      <c r="I475" s="84">
        <f t="shared" si="60"/>
        <v>116.90268878718483</v>
      </c>
      <c r="J475" s="27">
        <f t="shared" si="62"/>
        <v>0.58451344393592408</v>
      </c>
      <c r="K475" s="27" t="str">
        <f t="shared" si="63"/>
        <v>DEJAR</v>
      </c>
      <c r="L475" s="27" t="str">
        <f t="shared" si="64"/>
        <v>DEJAR</v>
      </c>
      <c r="M475" s="27" t="str">
        <f t="shared" si="65"/>
        <v>DEJAR</v>
      </c>
    </row>
    <row r="476" spans="1:13" x14ac:dyDescent="0.25">
      <c r="A476" t="s">
        <v>132</v>
      </c>
      <c r="B476">
        <v>2</v>
      </c>
      <c r="C476" t="s">
        <v>92</v>
      </c>
      <c r="D476" s="68">
        <v>51.2</v>
      </c>
      <c r="E476" s="64">
        <v>15</v>
      </c>
      <c r="F476" s="118">
        <f t="shared" si="61"/>
        <v>2058.8789760000004</v>
      </c>
      <c r="G476" s="50">
        <v>0.1</v>
      </c>
      <c r="H476" s="50" t="s">
        <v>119</v>
      </c>
      <c r="I476" s="84">
        <f t="shared" si="60"/>
        <v>1618.4498109754657</v>
      </c>
      <c r="J476" s="27">
        <f t="shared" si="62"/>
        <v>8.0922490548773283</v>
      </c>
      <c r="K476" s="27" t="str">
        <f t="shared" si="63"/>
        <v>DEJAR</v>
      </c>
      <c r="L476" s="27" t="str">
        <f t="shared" si="64"/>
        <v>DEJAR</v>
      </c>
      <c r="M476" s="27" t="str">
        <f t="shared" si="65"/>
        <v>DEJAR</v>
      </c>
    </row>
    <row r="477" spans="1:13" x14ac:dyDescent="0.25">
      <c r="A477" t="s">
        <v>132</v>
      </c>
      <c r="B477">
        <v>3</v>
      </c>
      <c r="C477" t="s">
        <v>92</v>
      </c>
      <c r="D477" s="68">
        <v>41.3</v>
      </c>
      <c r="E477" s="64">
        <v>12</v>
      </c>
      <c r="F477" s="118">
        <f t="shared" si="61"/>
        <v>1339.6489259999998</v>
      </c>
      <c r="G477" s="50">
        <v>0.1</v>
      </c>
      <c r="H477" s="50" t="s">
        <v>119</v>
      </c>
      <c r="I477" s="84">
        <f t="shared" si="60"/>
        <v>969.77347041025325</v>
      </c>
      <c r="J477" s="27">
        <f t="shared" si="62"/>
        <v>4.8488673520512666</v>
      </c>
      <c r="K477" s="27" t="str">
        <f t="shared" si="63"/>
        <v>DEJAR</v>
      </c>
      <c r="L477" s="27" t="str">
        <f t="shared" si="64"/>
        <v>DEJAR</v>
      </c>
      <c r="M477" s="27" t="str">
        <f t="shared" si="65"/>
        <v>DEJAR</v>
      </c>
    </row>
    <row r="478" spans="1:13" x14ac:dyDescent="0.25">
      <c r="A478" t="s">
        <v>132</v>
      </c>
      <c r="B478">
        <v>4</v>
      </c>
      <c r="C478" t="s">
        <v>92</v>
      </c>
      <c r="D478" s="68">
        <v>21</v>
      </c>
      <c r="E478" s="64">
        <v>10</v>
      </c>
      <c r="F478" s="118">
        <f t="shared" si="61"/>
        <v>346.3614</v>
      </c>
      <c r="G478" s="50">
        <v>0.1</v>
      </c>
      <c r="H478" s="50" t="s">
        <v>119</v>
      </c>
      <c r="I478" s="84">
        <f t="shared" si="60"/>
        <v>193.44615534703902</v>
      </c>
      <c r="J478" s="27">
        <f t="shared" si="62"/>
        <v>0.96723077673519509</v>
      </c>
      <c r="K478" s="27" t="str">
        <f t="shared" si="63"/>
        <v>DEJAR</v>
      </c>
      <c r="L478" s="27" t="str">
        <f t="shared" si="64"/>
        <v>DEJAR</v>
      </c>
      <c r="M478" s="27" t="str">
        <f t="shared" si="65"/>
        <v>DEJAR</v>
      </c>
    </row>
    <row r="479" spans="1:13" x14ac:dyDescent="0.25">
      <c r="A479" t="s">
        <v>132</v>
      </c>
      <c r="B479">
        <v>5</v>
      </c>
      <c r="C479" t="s">
        <v>91</v>
      </c>
      <c r="D479" s="68">
        <v>57.4</v>
      </c>
      <c r="E479" s="64">
        <v>15</v>
      </c>
      <c r="F479" s="118">
        <f t="shared" si="61"/>
        <v>2587.7045039999998</v>
      </c>
      <c r="G479" s="50">
        <v>0.1</v>
      </c>
      <c r="H479" s="50" t="s">
        <v>119</v>
      </c>
      <c r="I479" s="84">
        <f t="shared" si="60"/>
        <v>2125.3050599684043</v>
      </c>
      <c r="J479" s="27">
        <f t="shared" si="62"/>
        <v>10.626525299842022</v>
      </c>
      <c r="K479" s="27" t="str">
        <f t="shared" si="63"/>
        <v>DEJAR</v>
      </c>
      <c r="L479" s="27" t="str">
        <f t="shared" si="64"/>
        <v>DEJAR</v>
      </c>
      <c r="M479" s="27" t="str">
        <f t="shared" si="65"/>
        <v>DEJAR</v>
      </c>
    </row>
    <row r="480" spans="1:13" x14ac:dyDescent="0.25">
      <c r="A480" t="s">
        <v>132</v>
      </c>
      <c r="B480">
        <v>6</v>
      </c>
      <c r="C480" t="s">
        <v>92</v>
      </c>
      <c r="D480" s="68">
        <v>41.1</v>
      </c>
      <c r="E480" s="64">
        <v>12</v>
      </c>
      <c r="F480" s="118">
        <f t="shared" si="61"/>
        <v>1326.7055339999999</v>
      </c>
      <c r="G480" s="50">
        <v>0.1</v>
      </c>
      <c r="H480" s="50" t="s">
        <v>119</v>
      </c>
      <c r="I480" s="84">
        <f t="shared" si="60"/>
        <v>958.61741046606733</v>
      </c>
      <c r="J480" s="27">
        <f t="shared" si="62"/>
        <v>4.7930870523303364</v>
      </c>
      <c r="K480" s="27" t="str">
        <f t="shared" si="63"/>
        <v>DEJAR</v>
      </c>
      <c r="L480" s="27" t="str">
        <f t="shared" si="64"/>
        <v>DEJAR</v>
      </c>
      <c r="M480" s="27" t="str">
        <f t="shared" si="65"/>
        <v>DEJAR</v>
      </c>
    </row>
    <row r="481" spans="1:13" x14ac:dyDescent="0.25">
      <c r="A481" t="s">
        <v>132</v>
      </c>
      <c r="B481">
        <v>7</v>
      </c>
      <c r="C481" t="s">
        <v>92</v>
      </c>
      <c r="D481" s="68">
        <v>45</v>
      </c>
      <c r="E481" s="64">
        <v>12</v>
      </c>
      <c r="F481" s="118">
        <f t="shared" si="61"/>
        <v>1590.4349999999999</v>
      </c>
      <c r="G481" s="50">
        <v>0.1</v>
      </c>
      <c r="H481" s="50" t="s">
        <v>119</v>
      </c>
      <c r="I481" s="84">
        <f t="shared" si="60"/>
        <v>1189.832288643388</v>
      </c>
      <c r="J481" s="27">
        <f t="shared" si="62"/>
        <v>5.9491614432169397</v>
      </c>
      <c r="K481" s="27" t="str">
        <f t="shared" si="63"/>
        <v>DEJAR</v>
      </c>
      <c r="L481" s="27" t="str">
        <f t="shared" si="64"/>
        <v>DEJAR</v>
      </c>
      <c r="M481" s="27" t="str">
        <f t="shared" si="65"/>
        <v>DEJAR</v>
      </c>
    </row>
    <row r="482" spans="1:13" x14ac:dyDescent="0.25">
      <c r="A482" t="s">
        <v>132</v>
      </c>
      <c r="B482">
        <v>8</v>
      </c>
      <c r="C482" t="s">
        <v>92</v>
      </c>
      <c r="D482" s="68">
        <v>31.5</v>
      </c>
      <c r="E482" s="64">
        <v>12</v>
      </c>
      <c r="F482" s="118">
        <f t="shared" si="61"/>
        <v>779.31314999999995</v>
      </c>
      <c r="G482" s="50">
        <v>0.1</v>
      </c>
      <c r="H482" s="50" t="s">
        <v>119</v>
      </c>
      <c r="I482" s="84">
        <f t="shared" si="60"/>
        <v>508.48176101399235</v>
      </c>
      <c r="J482" s="27">
        <f t="shared" si="62"/>
        <v>2.5424088050699614</v>
      </c>
      <c r="K482" s="27" t="str">
        <f t="shared" si="63"/>
        <v>DEJAR</v>
      </c>
      <c r="L482" s="27" t="str">
        <f t="shared" si="64"/>
        <v>DEJAR</v>
      </c>
      <c r="M482" s="27" t="str">
        <f t="shared" si="65"/>
        <v>DEJAR</v>
      </c>
    </row>
    <row r="483" spans="1:13" x14ac:dyDescent="0.25">
      <c r="A483" t="s">
        <v>132</v>
      </c>
      <c r="B483">
        <v>9</v>
      </c>
      <c r="C483" t="s">
        <v>92</v>
      </c>
      <c r="D483" s="68">
        <v>45.3</v>
      </c>
      <c r="E483" s="64">
        <v>14</v>
      </c>
      <c r="F483" s="118">
        <f t="shared" si="61"/>
        <v>1611.7114859999997</v>
      </c>
      <c r="G483" s="50">
        <v>0.1</v>
      </c>
      <c r="H483" s="50" t="s">
        <v>119</v>
      </c>
      <c r="I483" s="84">
        <f t="shared" si="60"/>
        <v>1208.8260684364975</v>
      </c>
      <c r="J483" s="27">
        <f t="shared" si="62"/>
        <v>6.0441303421824877</v>
      </c>
      <c r="K483" s="27" t="str">
        <f t="shared" si="63"/>
        <v>DEJAR</v>
      </c>
      <c r="L483" s="27" t="str">
        <f t="shared" si="64"/>
        <v>DEJAR</v>
      </c>
      <c r="M483" s="27" t="str">
        <f t="shared" si="65"/>
        <v>DEJAR</v>
      </c>
    </row>
    <row r="484" spans="1:13" x14ac:dyDescent="0.25">
      <c r="A484" t="s">
        <v>132</v>
      </c>
      <c r="B484">
        <v>10</v>
      </c>
      <c r="C484" t="s">
        <v>92</v>
      </c>
      <c r="D484" s="68">
        <v>34.200000000000003</v>
      </c>
      <c r="E484" s="64">
        <v>12</v>
      </c>
      <c r="F484" s="118">
        <f t="shared" si="61"/>
        <v>918.63525600000003</v>
      </c>
      <c r="G484" s="50">
        <v>0.1</v>
      </c>
      <c r="H484" s="50" t="s">
        <v>119</v>
      </c>
      <c r="I484" s="84">
        <f t="shared" si="60"/>
        <v>618.59122578462848</v>
      </c>
      <c r="J484" s="27">
        <f t="shared" si="62"/>
        <v>3.092956128923142</v>
      </c>
      <c r="K484" s="27" t="str">
        <f t="shared" si="63"/>
        <v>DEJAR</v>
      </c>
      <c r="L484" s="27" t="str">
        <f t="shared" si="64"/>
        <v>DEJAR</v>
      </c>
      <c r="M484" s="27" t="str">
        <f t="shared" si="65"/>
        <v>DEJAR</v>
      </c>
    </row>
    <row r="485" spans="1:13" x14ac:dyDescent="0.25">
      <c r="A485" t="s">
        <v>132</v>
      </c>
      <c r="B485">
        <v>11</v>
      </c>
      <c r="C485" t="s">
        <v>92</v>
      </c>
      <c r="D485" s="68">
        <v>65.599999999999994</v>
      </c>
      <c r="E485" s="64">
        <v>16</v>
      </c>
      <c r="F485" s="118">
        <f t="shared" si="61"/>
        <v>3379.8589439999996</v>
      </c>
      <c r="G485" s="50">
        <v>0.1</v>
      </c>
      <c r="H485" s="50" t="s">
        <v>119</v>
      </c>
      <c r="I485" s="84">
        <f t="shared" si="60"/>
        <v>2921.7675524907045</v>
      </c>
      <c r="J485" s="27">
        <f t="shared" si="62"/>
        <v>14.60883776245352</v>
      </c>
      <c r="K485" s="27" t="str">
        <f t="shared" si="63"/>
        <v>DEJAR</v>
      </c>
      <c r="L485" s="27" t="str">
        <f t="shared" si="64"/>
        <v>DEJAR</v>
      </c>
      <c r="M485" s="27" t="str">
        <f t="shared" si="65"/>
        <v>DEJAR</v>
      </c>
    </row>
    <row r="486" spans="1:13" x14ac:dyDescent="0.25">
      <c r="A486" t="s">
        <v>132</v>
      </c>
      <c r="B486">
        <v>12</v>
      </c>
      <c r="C486" t="s">
        <v>92</v>
      </c>
      <c r="D486" s="68">
        <v>61.3</v>
      </c>
      <c r="E486" s="64">
        <v>15</v>
      </c>
      <c r="F486" s="118">
        <f t="shared" si="61"/>
        <v>2951.2897259999995</v>
      </c>
      <c r="G486" s="50">
        <v>0.1</v>
      </c>
      <c r="H486" s="50" t="s">
        <v>119</v>
      </c>
      <c r="I486" s="84">
        <f t="shared" si="60"/>
        <v>2485.8052858295191</v>
      </c>
      <c r="J486" s="27">
        <f t="shared" si="62"/>
        <v>12.429026429147596</v>
      </c>
      <c r="K486" s="27" t="str">
        <f t="shared" si="63"/>
        <v>DEJAR</v>
      </c>
      <c r="L486" s="27" t="str">
        <f t="shared" si="64"/>
        <v>DEJAR</v>
      </c>
      <c r="M486" s="27" t="str">
        <f t="shared" si="65"/>
        <v>DEJAR</v>
      </c>
    </row>
    <row r="487" spans="1:13" x14ac:dyDescent="0.25">
      <c r="A487" t="s">
        <v>132</v>
      </c>
      <c r="B487">
        <v>13</v>
      </c>
      <c r="C487" t="s">
        <v>103</v>
      </c>
      <c r="D487" s="68">
        <v>65.2</v>
      </c>
      <c r="E487" s="64">
        <v>15</v>
      </c>
      <c r="F487" s="118">
        <f t="shared" si="61"/>
        <v>3338.7668159999998</v>
      </c>
      <c r="G487" s="50">
        <v>0.1</v>
      </c>
      <c r="H487" s="50" t="s">
        <v>119</v>
      </c>
      <c r="I487" s="84">
        <f t="shared" si="60"/>
        <v>2879.4827320263607</v>
      </c>
      <c r="J487" s="27">
        <f t="shared" si="62"/>
        <v>14.397413660131804</v>
      </c>
      <c r="K487" s="27" t="str">
        <f t="shared" si="63"/>
        <v>DEJAR</v>
      </c>
      <c r="L487" s="27" t="str">
        <f t="shared" si="64"/>
        <v>DEJAR</v>
      </c>
      <c r="M487" s="27" t="str">
        <f t="shared" si="65"/>
        <v>DEJAR</v>
      </c>
    </row>
    <row r="488" spans="1:13" x14ac:dyDescent="0.25">
      <c r="A488" t="s">
        <v>132</v>
      </c>
      <c r="B488">
        <v>14</v>
      </c>
      <c r="C488" t="s">
        <v>92</v>
      </c>
      <c r="D488" s="68">
        <v>41.8</v>
      </c>
      <c r="E488" s="64">
        <v>12</v>
      </c>
      <c r="F488" s="118">
        <f t="shared" si="61"/>
        <v>1372.2822959999999</v>
      </c>
      <c r="G488" s="50">
        <v>0.1</v>
      </c>
      <c r="H488" s="50" t="s">
        <v>119</v>
      </c>
      <c r="I488" s="84">
        <f t="shared" si="60"/>
        <v>997.99202520474444</v>
      </c>
      <c r="J488" s="27">
        <f t="shared" si="62"/>
        <v>4.9899601260237221</v>
      </c>
      <c r="K488" s="27" t="str">
        <f t="shared" si="63"/>
        <v>DEJAR</v>
      </c>
      <c r="L488" s="27" t="str">
        <f t="shared" si="64"/>
        <v>DEJAR</v>
      </c>
      <c r="M488" s="27" t="str">
        <f t="shared" si="65"/>
        <v>DEJAR</v>
      </c>
    </row>
    <row r="489" spans="1:13" x14ac:dyDescent="0.25">
      <c r="A489" t="s">
        <v>132</v>
      </c>
      <c r="B489">
        <v>15</v>
      </c>
      <c r="C489" t="s">
        <v>103</v>
      </c>
      <c r="D489" s="68">
        <v>84.9</v>
      </c>
      <c r="E489" s="64">
        <v>17</v>
      </c>
      <c r="F489" s="118">
        <f t="shared" si="61"/>
        <v>5661.1710540000004</v>
      </c>
      <c r="G489" s="50">
        <v>0.1</v>
      </c>
      <c r="H489" s="50" t="s">
        <v>119</v>
      </c>
      <c r="I489" s="84">
        <f t="shared" si="60"/>
        <v>5402.6640172549678</v>
      </c>
      <c r="J489" s="27">
        <f t="shared" si="62"/>
        <v>27.013320086274838</v>
      </c>
      <c r="K489" s="27" t="str">
        <f t="shared" si="63"/>
        <v>DEJAR</v>
      </c>
      <c r="L489" s="27" t="str">
        <f t="shared" si="64"/>
        <v>DEJAR</v>
      </c>
      <c r="M489" s="27" t="str">
        <f t="shared" si="65"/>
        <v>DEJAR</v>
      </c>
    </row>
    <row r="490" spans="1:13" x14ac:dyDescent="0.25">
      <c r="A490" t="s">
        <v>132</v>
      </c>
      <c r="B490">
        <v>16</v>
      </c>
      <c r="C490" t="s">
        <v>91</v>
      </c>
      <c r="D490" s="68">
        <v>30.5</v>
      </c>
      <c r="E490" s="64">
        <v>12</v>
      </c>
      <c r="F490" s="118">
        <f t="shared" si="61"/>
        <v>730.61834999999996</v>
      </c>
      <c r="G490" s="50">
        <v>0.1</v>
      </c>
      <c r="H490" s="50" t="s">
        <v>119</v>
      </c>
      <c r="I490" s="84">
        <f t="shared" si="60"/>
        <v>470.84796921472508</v>
      </c>
      <c r="J490" s="27">
        <f t="shared" si="62"/>
        <v>2.3542398460736256</v>
      </c>
      <c r="K490" s="27" t="str">
        <f t="shared" si="63"/>
        <v>DEJAR</v>
      </c>
      <c r="L490" s="27" t="str">
        <f t="shared" si="64"/>
        <v>DEJAR</v>
      </c>
      <c r="M490" s="27" t="str">
        <f t="shared" si="65"/>
        <v>DEJAR</v>
      </c>
    </row>
    <row r="491" spans="1:13" x14ac:dyDescent="0.25">
      <c r="A491" t="s">
        <v>132</v>
      </c>
      <c r="B491">
        <v>17</v>
      </c>
      <c r="C491" t="s">
        <v>92</v>
      </c>
      <c r="D491" s="68">
        <v>37.799999999999997</v>
      </c>
      <c r="E491" s="64">
        <v>13</v>
      </c>
      <c r="F491" s="118">
        <f t="shared" si="61"/>
        <v>1122.2109359999997</v>
      </c>
      <c r="G491" s="50">
        <v>0.1</v>
      </c>
      <c r="H491" s="50" t="s">
        <v>119</v>
      </c>
      <c r="I491" s="84">
        <f t="shared" si="60"/>
        <v>785.24408084560628</v>
      </c>
      <c r="J491" s="27">
        <f t="shared" si="62"/>
        <v>3.9262204042280313</v>
      </c>
      <c r="K491" s="27" t="str">
        <f t="shared" si="63"/>
        <v>DEJAR</v>
      </c>
      <c r="L491" s="27" t="str">
        <f t="shared" si="64"/>
        <v>DEJAR</v>
      </c>
      <c r="M491" s="27" t="str">
        <f t="shared" si="65"/>
        <v>DEJAR</v>
      </c>
    </row>
    <row r="492" spans="1:13" x14ac:dyDescent="0.25">
      <c r="A492" t="s">
        <v>132</v>
      </c>
      <c r="B492">
        <v>18</v>
      </c>
      <c r="C492" t="s">
        <v>103</v>
      </c>
      <c r="D492" s="68">
        <v>48.1</v>
      </c>
      <c r="E492" s="64">
        <v>15</v>
      </c>
      <c r="F492" s="118">
        <f t="shared" si="61"/>
        <v>1817.1092940000001</v>
      </c>
      <c r="G492" s="50">
        <v>0.1</v>
      </c>
      <c r="H492" s="50" t="s">
        <v>119</v>
      </c>
      <c r="I492" s="84">
        <f t="shared" si="60"/>
        <v>1394.5908213985108</v>
      </c>
      <c r="J492" s="27">
        <f t="shared" si="62"/>
        <v>6.9729541069925531</v>
      </c>
      <c r="K492" s="27" t="str">
        <f t="shared" si="63"/>
        <v>DEJAR</v>
      </c>
      <c r="L492" s="27" t="str">
        <f t="shared" si="64"/>
        <v>DEJAR</v>
      </c>
      <c r="M492" s="27" t="str">
        <f t="shared" si="65"/>
        <v>DEJAR</v>
      </c>
    </row>
    <row r="493" spans="1:13" x14ac:dyDescent="0.25">
      <c r="A493" t="s">
        <v>132</v>
      </c>
      <c r="B493">
        <v>19</v>
      </c>
      <c r="C493" t="s">
        <v>92</v>
      </c>
      <c r="D493" s="68">
        <v>46.7</v>
      </c>
      <c r="E493" s="64">
        <v>16</v>
      </c>
      <c r="F493" s="118">
        <f t="shared" si="61"/>
        <v>1712.8710060000003</v>
      </c>
      <c r="G493" s="50">
        <v>0.1</v>
      </c>
      <c r="H493" s="50" t="s">
        <v>119</v>
      </c>
      <c r="I493" s="84">
        <f t="shared" si="60"/>
        <v>1299.7824524958262</v>
      </c>
      <c r="J493" s="27">
        <f t="shared" si="62"/>
        <v>6.4989122624791307</v>
      </c>
      <c r="K493" s="27" t="str">
        <f t="shared" si="63"/>
        <v>DEJAR</v>
      </c>
      <c r="L493" s="27" t="str">
        <f t="shared" si="64"/>
        <v>DEJAR</v>
      </c>
      <c r="M493" s="27" t="str">
        <f t="shared" si="65"/>
        <v>DEJAR</v>
      </c>
    </row>
    <row r="494" spans="1:13" x14ac:dyDescent="0.25">
      <c r="A494" t="s">
        <v>132</v>
      </c>
      <c r="B494">
        <v>20</v>
      </c>
      <c r="C494" t="s">
        <v>104</v>
      </c>
      <c r="D494" s="68">
        <v>36.200000000000003</v>
      </c>
      <c r="E494" s="64">
        <v>12</v>
      </c>
      <c r="F494" s="118">
        <f t="shared" si="61"/>
        <v>1029.2195760000002</v>
      </c>
      <c r="G494" s="50">
        <v>0.1</v>
      </c>
      <c r="H494" s="50" t="s">
        <v>119</v>
      </c>
      <c r="I494" s="84">
        <f t="shared" si="60"/>
        <v>708.32840257422151</v>
      </c>
      <c r="J494" s="27">
        <f t="shared" si="62"/>
        <v>3.5416420128711072</v>
      </c>
      <c r="K494" s="27" t="str">
        <f t="shared" si="63"/>
        <v>DEJAR</v>
      </c>
      <c r="L494" s="27" t="str">
        <f t="shared" si="64"/>
        <v>DEJAR</v>
      </c>
      <c r="M494" s="27" t="str">
        <f t="shared" si="65"/>
        <v>DEJAR</v>
      </c>
    </row>
    <row r="495" spans="1:13" x14ac:dyDescent="0.25">
      <c r="A495" t="s">
        <v>132</v>
      </c>
      <c r="B495">
        <v>21</v>
      </c>
      <c r="C495" t="s">
        <v>104</v>
      </c>
      <c r="D495" s="68">
        <v>32.4</v>
      </c>
      <c r="E495" s="64">
        <v>11</v>
      </c>
      <c r="F495" s="118">
        <f t="shared" si="61"/>
        <v>824.48150399999997</v>
      </c>
      <c r="G495" s="50">
        <v>0.1</v>
      </c>
      <c r="H495" s="50" t="s">
        <v>119</v>
      </c>
      <c r="I495" s="84">
        <f t="shared" si="60"/>
        <v>543.79640081366927</v>
      </c>
      <c r="J495" s="27">
        <f t="shared" si="62"/>
        <v>2.7189820040683466</v>
      </c>
      <c r="K495" s="27" t="str">
        <f t="shared" si="63"/>
        <v>DEJAR</v>
      </c>
      <c r="L495" s="27" t="str">
        <f t="shared" si="64"/>
        <v>DEJAR</v>
      </c>
      <c r="M495" s="27" t="str">
        <f t="shared" si="65"/>
        <v>DEJAR</v>
      </c>
    </row>
    <row r="496" spans="1:13" x14ac:dyDescent="0.25">
      <c r="A496" t="s">
        <v>132</v>
      </c>
      <c r="B496">
        <v>22</v>
      </c>
      <c r="C496" t="s">
        <v>104</v>
      </c>
      <c r="D496" s="68">
        <v>41.4</v>
      </c>
      <c r="E496" s="64">
        <v>13</v>
      </c>
      <c r="F496" s="118">
        <f t="shared" si="61"/>
        <v>1346.1441839999998</v>
      </c>
      <c r="G496" s="50">
        <v>0.1</v>
      </c>
      <c r="H496" s="50" t="s">
        <v>119</v>
      </c>
      <c r="I496" s="84">
        <f t="shared" si="60"/>
        <v>975.37961460864801</v>
      </c>
      <c r="J496" s="27">
        <f t="shared" si="62"/>
        <v>4.8768980730432396</v>
      </c>
      <c r="K496" s="27" t="str">
        <f t="shared" si="63"/>
        <v>DEJAR</v>
      </c>
      <c r="L496" s="27" t="str">
        <f t="shared" si="64"/>
        <v>DEJAR</v>
      </c>
      <c r="M496" s="27" t="str">
        <f t="shared" si="65"/>
        <v>DEJAR</v>
      </c>
    </row>
    <row r="497" spans="1:13" x14ac:dyDescent="0.25">
      <c r="A497" t="s">
        <v>132</v>
      </c>
      <c r="B497">
        <v>23</v>
      </c>
      <c r="C497" t="s">
        <v>104</v>
      </c>
      <c r="D497" s="68">
        <v>57.3</v>
      </c>
      <c r="E497" s="64">
        <v>12</v>
      </c>
      <c r="F497" s="118">
        <f t="shared" si="61"/>
        <v>2578.6959659999998</v>
      </c>
      <c r="G497" s="50">
        <v>0.1</v>
      </c>
      <c r="H497" s="50" t="s">
        <v>119</v>
      </c>
      <c r="I497" s="84">
        <f t="shared" si="60"/>
        <v>2116.4904566201899</v>
      </c>
      <c r="J497" s="27">
        <f t="shared" si="62"/>
        <v>10.582452283100949</v>
      </c>
      <c r="K497" s="27" t="str">
        <f t="shared" si="63"/>
        <v>DEJAR</v>
      </c>
      <c r="L497" s="27" t="str">
        <f t="shared" si="64"/>
        <v>DEJAR</v>
      </c>
      <c r="M497" s="27" t="str">
        <f t="shared" si="65"/>
        <v>DEJAR</v>
      </c>
    </row>
    <row r="498" spans="1:13" x14ac:dyDescent="0.25">
      <c r="A498" t="s">
        <v>132</v>
      </c>
      <c r="B498">
        <v>24</v>
      </c>
      <c r="C498" t="s">
        <v>92</v>
      </c>
      <c r="D498" s="68">
        <v>39.6</v>
      </c>
      <c r="E498" s="64">
        <v>13</v>
      </c>
      <c r="F498" s="118">
        <f t="shared" si="61"/>
        <v>1231.6328640000002</v>
      </c>
      <c r="G498" s="50">
        <v>0.1</v>
      </c>
      <c r="H498" s="50" t="s">
        <v>119</v>
      </c>
      <c r="I498" s="84">
        <f t="shared" si="60"/>
        <v>877.32326086376816</v>
      </c>
      <c r="J498" s="27">
        <f t="shared" si="62"/>
        <v>4.3866163043188404</v>
      </c>
      <c r="K498" s="27" t="str">
        <f t="shared" si="63"/>
        <v>DEJAR</v>
      </c>
      <c r="L498" s="27" t="str">
        <f t="shared" si="64"/>
        <v>DEJAR</v>
      </c>
      <c r="M498" s="27" t="str">
        <f t="shared" si="65"/>
        <v>DEJAR</v>
      </c>
    </row>
    <row r="499" spans="1:13" x14ac:dyDescent="0.25">
      <c r="A499" t="s">
        <v>132</v>
      </c>
      <c r="B499">
        <v>25</v>
      </c>
      <c r="C499" t="s">
        <v>104</v>
      </c>
      <c r="D499" s="68">
        <v>70.2</v>
      </c>
      <c r="E499" s="64">
        <v>16</v>
      </c>
      <c r="F499" s="118">
        <f t="shared" si="61"/>
        <v>3870.4826159999998</v>
      </c>
      <c r="G499" s="50">
        <v>0.1</v>
      </c>
      <c r="H499" s="50" t="s">
        <v>119</v>
      </c>
      <c r="I499" s="84">
        <f t="shared" si="60"/>
        <v>3433.998978858313</v>
      </c>
      <c r="J499" s="27">
        <f t="shared" si="62"/>
        <v>17.169994894291563</v>
      </c>
      <c r="K499" s="27" t="str">
        <f t="shared" si="63"/>
        <v>DEJAR</v>
      </c>
      <c r="L499" s="27" t="str">
        <f t="shared" si="64"/>
        <v>DEJAR</v>
      </c>
      <c r="M499" s="27" t="str">
        <f t="shared" si="65"/>
        <v>DEJAR</v>
      </c>
    </row>
    <row r="500" spans="1:13" x14ac:dyDescent="0.25">
      <c r="A500" t="s">
        <v>132</v>
      </c>
      <c r="B500">
        <v>26</v>
      </c>
      <c r="C500" t="s">
        <v>92</v>
      </c>
      <c r="D500" s="68">
        <v>63.5</v>
      </c>
      <c r="E500" s="64">
        <v>15</v>
      </c>
      <c r="F500" s="118">
        <f t="shared" si="61"/>
        <v>3166.9291499999999</v>
      </c>
      <c r="G500" s="50">
        <v>0.1</v>
      </c>
      <c r="H500" s="50" t="s">
        <v>119</v>
      </c>
      <c r="I500" s="84">
        <f t="shared" si="60"/>
        <v>2703.74913509511</v>
      </c>
      <c r="J500" s="27">
        <f t="shared" si="62"/>
        <v>13.518745675475548</v>
      </c>
      <c r="K500" s="27" t="str">
        <f t="shared" si="63"/>
        <v>DEJAR</v>
      </c>
      <c r="L500" s="27" t="str">
        <f t="shared" si="64"/>
        <v>DEJAR</v>
      </c>
      <c r="M500" s="27" t="str">
        <f t="shared" si="65"/>
        <v>DEJAR</v>
      </c>
    </row>
    <row r="501" spans="1:13" x14ac:dyDescent="0.25">
      <c r="A501" t="s">
        <v>132</v>
      </c>
      <c r="B501">
        <v>27</v>
      </c>
      <c r="C501" t="s">
        <v>104</v>
      </c>
      <c r="D501" s="68">
        <v>51.7</v>
      </c>
      <c r="E501" s="64">
        <v>15</v>
      </c>
      <c r="F501" s="118">
        <f t="shared" si="61"/>
        <v>2099.2878060000003</v>
      </c>
      <c r="G501" s="50">
        <v>0.1</v>
      </c>
      <c r="H501" s="50" t="s">
        <v>119</v>
      </c>
      <c r="I501" s="84">
        <f t="shared" si="60"/>
        <v>1656.3764070918762</v>
      </c>
      <c r="J501" s="27">
        <f t="shared" si="62"/>
        <v>8.2818820354593807</v>
      </c>
      <c r="K501" s="27" t="str">
        <f t="shared" si="63"/>
        <v>DEJAR</v>
      </c>
      <c r="L501" s="27" t="str">
        <f t="shared" si="64"/>
        <v>DEJAR</v>
      </c>
      <c r="M501" s="27" t="str">
        <f t="shared" si="65"/>
        <v>DEJAR</v>
      </c>
    </row>
    <row r="502" spans="1:13" x14ac:dyDescent="0.25">
      <c r="A502" t="s">
        <v>132</v>
      </c>
      <c r="B502">
        <v>28</v>
      </c>
      <c r="C502" t="s">
        <v>92</v>
      </c>
      <c r="D502" s="68">
        <v>49.1</v>
      </c>
      <c r="E502" s="64">
        <v>12</v>
      </c>
      <c r="F502" s="118">
        <f t="shared" si="61"/>
        <v>1893.4501739999998</v>
      </c>
      <c r="G502" s="50">
        <v>0.1</v>
      </c>
      <c r="H502" s="50" t="s">
        <v>119</v>
      </c>
      <c r="I502" s="84">
        <f t="shared" si="60"/>
        <v>1464.6937852631127</v>
      </c>
      <c r="J502" s="27">
        <f t="shared" si="62"/>
        <v>7.3234689263155621</v>
      </c>
      <c r="K502" s="27" t="str">
        <f t="shared" si="63"/>
        <v>DEJAR</v>
      </c>
      <c r="L502" s="27" t="str">
        <f t="shared" si="64"/>
        <v>DEJAR</v>
      </c>
      <c r="M502" s="27" t="str">
        <f t="shared" si="65"/>
        <v>DEJAR</v>
      </c>
    </row>
    <row r="503" spans="1:13" x14ac:dyDescent="0.25">
      <c r="A503" t="s">
        <v>132</v>
      </c>
      <c r="B503">
        <v>29</v>
      </c>
      <c r="C503" t="s">
        <v>92</v>
      </c>
      <c r="D503" s="68">
        <v>43.5</v>
      </c>
      <c r="E503" s="64">
        <v>12</v>
      </c>
      <c r="F503" s="118">
        <f t="shared" si="61"/>
        <v>1486.1731500000001</v>
      </c>
      <c r="G503" s="50">
        <v>0.1</v>
      </c>
      <c r="H503" s="50" t="s">
        <v>119</v>
      </c>
      <c r="I503" s="84">
        <f t="shared" si="60"/>
        <v>1097.4701592451579</v>
      </c>
      <c r="J503" s="27">
        <f t="shared" si="62"/>
        <v>5.4873507962257895</v>
      </c>
      <c r="K503" s="27" t="str">
        <f t="shared" si="63"/>
        <v>DEJAR</v>
      </c>
      <c r="L503" s="27" t="str">
        <f t="shared" si="64"/>
        <v>DEJAR</v>
      </c>
      <c r="M503" s="27" t="str">
        <f t="shared" si="65"/>
        <v>DEJAR</v>
      </c>
    </row>
    <row r="504" spans="1:13" x14ac:dyDescent="0.25">
      <c r="A504" t="s">
        <v>132</v>
      </c>
      <c r="B504">
        <v>30</v>
      </c>
      <c r="C504" t="s">
        <v>92</v>
      </c>
      <c r="D504" s="68">
        <v>70.5</v>
      </c>
      <c r="E504" s="64">
        <v>16</v>
      </c>
      <c r="F504" s="118">
        <f t="shared" si="61"/>
        <v>3903.6343499999998</v>
      </c>
      <c r="G504" s="50">
        <v>0.1</v>
      </c>
      <c r="H504" s="50" t="s">
        <v>119</v>
      </c>
      <c r="I504" s="84">
        <f t="shared" si="60"/>
        <v>3469.080947551221</v>
      </c>
      <c r="J504" s="27">
        <f t="shared" si="62"/>
        <v>17.345404737756105</v>
      </c>
      <c r="K504" s="27" t="str">
        <f t="shared" si="63"/>
        <v>DEJAR</v>
      </c>
      <c r="L504" s="27" t="str">
        <f t="shared" si="64"/>
        <v>DEJAR</v>
      </c>
      <c r="M504" s="27" t="str">
        <f t="shared" si="65"/>
        <v>DEJAR</v>
      </c>
    </row>
    <row r="505" spans="1:13" x14ac:dyDescent="0.25">
      <c r="A505" t="s">
        <v>132</v>
      </c>
      <c r="B505">
        <v>31</v>
      </c>
      <c r="C505" t="s">
        <v>92</v>
      </c>
      <c r="D505" s="68">
        <v>45.2</v>
      </c>
      <c r="E505" s="64">
        <v>20</v>
      </c>
      <c r="F505" s="118">
        <f t="shared" si="61"/>
        <v>1604.6036160000001</v>
      </c>
      <c r="G505" s="50">
        <v>0.1</v>
      </c>
      <c r="H505" s="50" t="s">
        <v>119</v>
      </c>
      <c r="I505" s="84">
        <f t="shared" si="60"/>
        <v>1202.4754052035494</v>
      </c>
      <c r="J505" s="27">
        <f t="shared" si="62"/>
        <v>6.012377026017746</v>
      </c>
      <c r="K505" s="27" t="str">
        <f t="shared" si="63"/>
        <v>DEJAR</v>
      </c>
      <c r="L505" s="27" t="str">
        <f t="shared" si="64"/>
        <v>DEJAR</v>
      </c>
      <c r="M505" s="27" t="str">
        <f t="shared" si="65"/>
        <v>DEJAR</v>
      </c>
    </row>
    <row r="506" spans="1:13" x14ac:dyDescent="0.25">
      <c r="A506" t="s">
        <v>132</v>
      </c>
      <c r="B506">
        <v>32</v>
      </c>
      <c r="C506" s="64" t="s">
        <v>92</v>
      </c>
      <c r="D506" s="68">
        <v>48.1</v>
      </c>
      <c r="E506" s="64">
        <v>20</v>
      </c>
      <c r="F506" s="118">
        <f t="shared" si="61"/>
        <v>1817.1092940000001</v>
      </c>
      <c r="G506" s="50">
        <v>0.1</v>
      </c>
      <c r="H506" s="50" t="s">
        <v>119</v>
      </c>
      <c r="I506" s="84">
        <f t="shared" si="60"/>
        <v>1394.5908213985108</v>
      </c>
      <c r="J506" s="27">
        <f t="shared" si="62"/>
        <v>6.9729541069925531</v>
      </c>
      <c r="K506" s="27" t="str">
        <f t="shared" si="63"/>
        <v>DEJAR</v>
      </c>
      <c r="L506" s="27" t="str">
        <f t="shared" si="64"/>
        <v>DEJAR</v>
      </c>
      <c r="M506" s="27" t="str">
        <f t="shared" si="65"/>
        <v>DEJAR</v>
      </c>
    </row>
    <row r="507" spans="1:13" x14ac:dyDescent="0.25">
      <c r="A507" t="s">
        <v>133</v>
      </c>
      <c r="B507">
        <v>1</v>
      </c>
      <c r="C507" s="64" t="s">
        <v>91</v>
      </c>
      <c r="D507" s="68">
        <v>35.200000000000003</v>
      </c>
      <c r="E507" s="62">
        <v>12</v>
      </c>
      <c r="F507" s="118">
        <f t="shared" si="61"/>
        <v>973.14201600000013</v>
      </c>
      <c r="G507" s="50">
        <v>0.1</v>
      </c>
      <c r="H507" s="50" t="s">
        <v>119</v>
      </c>
      <c r="I507" s="84">
        <f t="shared" si="60"/>
        <v>662.5781277691384</v>
      </c>
      <c r="J507" s="27">
        <f t="shared" si="62"/>
        <v>3.3128906388456918</v>
      </c>
      <c r="K507" s="27" t="str">
        <f t="shared" si="63"/>
        <v>DEJAR</v>
      </c>
      <c r="L507" s="27" t="str">
        <f t="shared" si="64"/>
        <v>DEJAR</v>
      </c>
      <c r="M507" s="27" t="str">
        <f t="shared" si="65"/>
        <v>DEJAR</v>
      </c>
    </row>
    <row r="508" spans="1:13" x14ac:dyDescent="0.25">
      <c r="A508" t="s">
        <v>133</v>
      </c>
      <c r="B508">
        <v>2</v>
      </c>
      <c r="C508" s="64" t="s">
        <v>104</v>
      </c>
      <c r="D508" s="68">
        <v>60</v>
      </c>
      <c r="E508" s="64">
        <v>12</v>
      </c>
      <c r="F508" s="118">
        <f t="shared" si="61"/>
        <v>2827.44</v>
      </c>
      <c r="G508" s="50">
        <v>0.1</v>
      </c>
      <c r="H508" s="50" t="s">
        <v>119</v>
      </c>
      <c r="I508" s="84">
        <f t="shared" ref="I508:I571" si="66">0.13647*D508^2.38351</f>
        <v>2361.9923046462377</v>
      </c>
      <c r="J508" s="27">
        <f t="shared" si="62"/>
        <v>11.809961523231189</v>
      </c>
      <c r="K508" s="27" t="str">
        <f t="shared" si="63"/>
        <v>DEJAR</v>
      </c>
      <c r="L508" s="27" t="str">
        <f t="shared" si="64"/>
        <v>DEJAR</v>
      </c>
      <c r="M508" s="27" t="str">
        <f t="shared" si="65"/>
        <v>DEJAR</v>
      </c>
    </row>
    <row r="509" spans="1:13" x14ac:dyDescent="0.25">
      <c r="A509" t="s">
        <v>133</v>
      </c>
      <c r="B509">
        <v>3</v>
      </c>
      <c r="C509" s="64" t="s">
        <v>104</v>
      </c>
      <c r="D509" s="68">
        <v>37.1</v>
      </c>
      <c r="E509" s="64">
        <v>13</v>
      </c>
      <c r="F509" s="118">
        <f t="shared" si="61"/>
        <v>1081.032414</v>
      </c>
      <c r="G509" s="50">
        <v>0.1</v>
      </c>
      <c r="H509" s="50" t="s">
        <v>119</v>
      </c>
      <c r="I509" s="84">
        <f t="shared" si="66"/>
        <v>751.02708361131852</v>
      </c>
      <c r="J509" s="27">
        <f t="shared" si="62"/>
        <v>3.7551354180565926</v>
      </c>
      <c r="K509" s="27" t="str">
        <f t="shared" si="63"/>
        <v>DEJAR</v>
      </c>
      <c r="L509" s="27" t="str">
        <f t="shared" si="64"/>
        <v>DEJAR</v>
      </c>
      <c r="M509" s="27" t="str">
        <f t="shared" si="65"/>
        <v>DEJAR</v>
      </c>
    </row>
    <row r="510" spans="1:13" x14ac:dyDescent="0.25">
      <c r="A510" t="s">
        <v>133</v>
      </c>
      <c r="B510">
        <v>4</v>
      </c>
      <c r="C510" s="64" t="s">
        <v>104</v>
      </c>
      <c r="D510" s="68">
        <v>54.4</v>
      </c>
      <c r="E510" s="64">
        <v>15</v>
      </c>
      <c r="F510" s="118">
        <f t="shared" si="61"/>
        <v>2324.2813439999995</v>
      </c>
      <c r="G510" s="50">
        <v>0.1</v>
      </c>
      <c r="H510" s="50" t="s">
        <v>119</v>
      </c>
      <c r="I510" s="84">
        <f t="shared" si="66"/>
        <v>1870.0556254557705</v>
      </c>
      <c r="J510" s="27">
        <f t="shared" si="62"/>
        <v>9.3502781272788518</v>
      </c>
      <c r="K510" s="27" t="str">
        <f t="shared" si="63"/>
        <v>DEJAR</v>
      </c>
      <c r="L510" s="27" t="str">
        <f t="shared" si="64"/>
        <v>DEJAR</v>
      </c>
      <c r="M510" s="27" t="str">
        <f t="shared" si="65"/>
        <v>DEJAR</v>
      </c>
    </row>
    <row r="511" spans="1:13" x14ac:dyDescent="0.25">
      <c r="A511" t="s">
        <v>133</v>
      </c>
      <c r="B511">
        <v>5</v>
      </c>
      <c r="C511" s="64" t="s">
        <v>104</v>
      </c>
      <c r="D511" s="68">
        <v>31.2</v>
      </c>
      <c r="E511" s="64">
        <v>12</v>
      </c>
      <c r="F511" s="118">
        <f t="shared" si="61"/>
        <v>764.53977599999996</v>
      </c>
      <c r="G511" s="50">
        <v>0.1</v>
      </c>
      <c r="H511" s="50" t="s">
        <v>119</v>
      </c>
      <c r="I511" s="84">
        <f t="shared" si="66"/>
        <v>497.01512808759975</v>
      </c>
      <c r="J511" s="27">
        <f t="shared" si="62"/>
        <v>2.4850756404379983</v>
      </c>
      <c r="K511" s="27" t="str">
        <f t="shared" si="63"/>
        <v>DEJAR</v>
      </c>
      <c r="L511" s="27" t="str">
        <f t="shared" si="64"/>
        <v>DEJAR</v>
      </c>
      <c r="M511" s="27" t="str">
        <f t="shared" si="65"/>
        <v>DEJAR</v>
      </c>
    </row>
    <row r="512" spans="1:13" x14ac:dyDescent="0.25">
      <c r="A512" t="s">
        <v>133</v>
      </c>
      <c r="B512">
        <v>6</v>
      </c>
      <c r="C512" s="64" t="s">
        <v>104</v>
      </c>
      <c r="D512" s="68">
        <v>65.5</v>
      </c>
      <c r="E512" s="64">
        <v>15</v>
      </c>
      <c r="F512" s="118">
        <f t="shared" si="61"/>
        <v>3369.5623500000002</v>
      </c>
      <c r="G512" s="50">
        <v>0.1</v>
      </c>
      <c r="H512" s="50" t="s">
        <v>119</v>
      </c>
      <c r="I512" s="84">
        <f t="shared" si="66"/>
        <v>2911.1627964312015</v>
      </c>
      <c r="J512" s="27">
        <f t="shared" si="62"/>
        <v>14.555813982156007</v>
      </c>
      <c r="K512" s="27" t="str">
        <f t="shared" si="63"/>
        <v>DEJAR</v>
      </c>
      <c r="L512" s="27" t="str">
        <f t="shared" si="64"/>
        <v>DEJAR</v>
      </c>
      <c r="M512" s="27" t="str">
        <f t="shared" si="65"/>
        <v>DEJAR</v>
      </c>
    </row>
    <row r="513" spans="1:13" x14ac:dyDescent="0.25">
      <c r="A513" t="s">
        <v>133</v>
      </c>
      <c r="B513">
        <v>7</v>
      </c>
      <c r="C513" s="64" t="s">
        <v>104</v>
      </c>
      <c r="D513" s="68">
        <v>108.2</v>
      </c>
      <c r="E513" s="64">
        <v>17</v>
      </c>
      <c r="F513" s="118">
        <f t="shared" si="61"/>
        <v>9194.8662960000001</v>
      </c>
      <c r="G513" s="50">
        <v>0.1</v>
      </c>
      <c r="H513" s="50" t="s">
        <v>119</v>
      </c>
      <c r="I513" s="84">
        <f t="shared" si="66"/>
        <v>9630.2643773025466</v>
      </c>
      <c r="J513" s="27">
        <f t="shared" si="62"/>
        <v>48.151321886512733</v>
      </c>
      <c r="K513" s="27" t="str">
        <f t="shared" si="63"/>
        <v>DEJAR</v>
      </c>
      <c r="L513" s="27" t="str">
        <f t="shared" si="64"/>
        <v>DEJAR</v>
      </c>
      <c r="M513" s="27" t="str">
        <f t="shared" si="65"/>
        <v>DEJAR</v>
      </c>
    </row>
    <row r="514" spans="1:13" x14ac:dyDescent="0.25">
      <c r="A514" t="s">
        <v>133</v>
      </c>
      <c r="B514">
        <v>8</v>
      </c>
      <c r="C514" s="64" t="s">
        <v>103</v>
      </c>
      <c r="D514" s="68">
        <v>48.3</v>
      </c>
      <c r="E514" s="64">
        <v>15</v>
      </c>
      <c r="F514" s="118">
        <f t="shared" si="61"/>
        <v>1832.2518059999998</v>
      </c>
      <c r="G514" s="50">
        <v>0.1</v>
      </c>
      <c r="H514" s="50" t="s">
        <v>119</v>
      </c>
      <c r="I514" s="84">
        <f t="shared" si="66"/>
        <v>1408.4518908232851</v>
      </c>
      <c r="J514" s="27">
        <f t="shared" si="62"/>
        <v>7.042259454116425</v>
      </c>
      <c r="K514" s="27" t="str">
        <f t="shared" si="63"/>
        <v>DEJAR</v>
      </c>
      <c r="L514" s="27" t="str">
        <f t="shared" si="64"/>
        <v>DEJAR</v>
      </c>
      <c r="M514" s="27" t="str">
        <f t="shared" si="65"/>
        <v>DEJAR</v>
      </c>
    </row>
    <row r="515" spans="1:13" x14ac:dyDescent="0.25">
      <c r="A515" t="s">
        <v>133</v>
      </c>
      <c r="B515">
        <v>9</v>
      </c>
      <c r="C515" s="64" t="s">
        <v>104</v>
      </c>
      <c r="D515" s="68">
        <v>90</v>
      </c>
      <c r="E515" s="64">
        <v>18</v>
      </c>
      <c r="F515" s="118">
        <f t="shared" ref="F515:F578" si="67">(3.1416/4)*D515^2</f>
        <v>6361.74</v>
      </c>
      <c r="G515" s="50">
        <v>0.1</v>
      </c>
      <c r="H515" s="50" t="s">
        <v>119</v>
      </c>
      <c r="I515" s="84">
        <f t="shared" si="66"/>
        <v>6208.6010673791552</v>
      </c>
      <c r="J515" s="27">
        <f t="shared" ref="J515:J578" si="68">((I515/1000)*0.5)/G515</f>
        <v>31.043005336895774</v>
      </c>
      <c r="K515" s="27" t="str">
        <f t="shared" ref="K515:K578" si="69">+IF(D515&gt;=10,"DEJAR","DEPURAR")</f>
        <v>DEJAR</v>
      </c>
      <c r="L515" s="27" t="str">
        <f t="shared" ref="L515:L578" si="70">+IF(E515&gt;=5,"DEJAR","DEPURAR")</f>
        <v>DEJAR</v>
      </c>
      <c r="M515" s="27" t="str">
        <f t="shared" ref="M515:M578" si="71">+IF(AND(K515="DEJAR",L515="DEJAR"),"DEJAR","DEPURAR")</f>
        <v>DEJAR</v>
      </c>
    </row>
    <row r="516" spans="1:13" x14ac:dyDescent="0.25">
      <c r="A516" t="s">
        <v>133</v>
      </c>
      <c r="B516">
        <v>10</v>
      </c>
      <c r="C516" s="64" t="s">
        <v>104</v>
      </c>
      <c r="D516" s="68">
        <v>41.6</v>
      </c>
      <c r="E516" s="64">
        <v>15</v>
      </c>
      <c r="F516" s="118">
        <f t="shared" si="67"/>
        <v>1359.181824</v>
      </c>
      <c r="G516" s="50">
        <v>0.1</v>
      </c>
      <c r="H516" s="50" t="s">
        <v>119</v>
      </c>
      <c r="I516" s="84">
        <f t="shared" si="66"/>
        <v>986.64821844276537</v>
      </c>
      <c r="J516" s="27">
        <f t="shared" si="68"/>
        <v>4.9332410922138266</v>
      </c>
      <c r="K516" s="27" t="str">
        <f t="shared" si="69"/>
        <v>DEJAR</v>
      </c>
      <c r="L516" s="27" t="str">
        <f t="shared" si="70"/>
        <v>DEJAR</v>
      </c>
      <c r="M516" s="27" t="str">
        <f t="shared" si="71"/>
        <v>DEJAR</v>
      </c>
    </row>
    <row r="517" spans="1:13" x14ac:dyDescent="0.25">
      <c r="A517" t="s">
        <v>133</v>
      </c>
      <c r="B517">
        <v>11</v>
      </c>
      <c r="C517" s="64" t="s">
        <v>91</v>
      </c>
      <c r="D517" s="68">
        <v>35</v>
      </c>
      <c r="E517" s="64">
        <v>10</v>
      </c>
      <c r="F517" s="118">
        <f t="shared" si="67"/>
        <v>962.11500000000001</v>
      </c>
      <c r="G517" s="50">
        <v>0.1</v>
      </c>
      <c r="H517" s="50" t="s">
        <v>119</v>
      </c>
      <c r="I517" s="84">
        <f t="shared" si="66"/>
        <v>653.64029291244719</v>
      </c>
      <c r="J517" s="27">
        <f t="shared" si="68"/>
        <v>3.2682014645622357</v>
      </c>
      <c r="K517" s="27" t="str">
        <f t="shared" si="69"/>
        <v>DEJAR</v>
      </c>
      <c r="L517" s="27" t="str">
        <f t="shared" si="70"/>
        <v>DEJAR</v>
      </c>
      <c r="M517" s="27" t="str">
        <f t="shared" si="71"/>
        <v>DEJAR</v>
      </c>
    </row>
    <row r="518" spans="1:13" x14ac:dyDescent="0.25">
      <c r="A518" t="s">
        <v>133</v>
      </c>
      <c r="B518">
        <v>12</v>
      </c>
      <c r="C518" s="64" t="s">
        <v>92</v>
      </c>
      <c r="D518" s="68">
        <v>27</v>
      </c>
      <c r="E518" s="64">
        <v>10</v>
      </c>
      <c r="F518" s="118">
        <f t="shared" si="67"/>
        <v>572.5566</v>
      </c>
      <c r="G518" s="50">
        <v>0.1</v>
      </c>
      <c r="H518" s="50" t="s">
        <v>119</v>
      </c>
      <c r="I518" s="84">
        <f t="shared" si="66"/>
        <v>352.13325163946445</v>
      </c>
      <c r="J518" s="27">
        <f t="shared" si="68"/>
        <v>1.7606662581973223</v>
      </c>
      <c r="K518" s="27" t="str">
        <f t="shared" si="69"/>
        <v>DEJAR</v>
      </c>
      <c r="L518" s="27" t="str">
        <f t="shared" si="70"/>
        <v>DEJAR</v>
      </c>
      <c r="M518" s="27" t="str">
        <f t="shared" si="71"/>
        <v>DEJAR</v>
      </c>
    </row>
    <row r="519" spans="1:13" x14ac:dyDescent="0.25">
      <c r="A519" t="s">
        <v>133</v>
      </c>
      <c r="B519">
        <v>13</v>
      </c>
      <c r="C519" s="64" t="s">
        <v>92</v>
      </c>
      <c r="D519" s="68">
        <v>45</v>
      </c>
      <c r="E519" s="64">
        <v>14</v>
      </c>
      <c r="F519" s="118">
        <f t="shared" si="67"/>
        <v>1590.4349999999999</v>
      </c>
      <c r="G519" s="50">
        <v>0.1</v>
      </c>
      <c r="H519" s="50" t="s">
        <v>119</v>
      </c>
      <c r="I519" s="84">
        <f t="shared" si="66"/>
        <v>1189.832288643388</v>
      </c>
      <c r="J519" s="27">
        <f t="shared" si="68"/>
        <v>5.9491614432169397</v>
      </c>
      <c r="K519" s="27" t="str">
        <f t="shared" si="69"/>
        <v>DEJAR</v>
      </c>
      <c r="L519" s="27" t="str">
        <f t="shared" si="70"/>
        <v>DEJAR</v>
      </c>
      <c r="M519" s="27" t="str">
        <f t="shared" si="71"/>
        <v>DEJAR</v>
      </c>
    </row>
    <row r="520" spans="1:13" x14ac:dyDescent="0.25">
      <c r="A520" t="s">
        <v>133</v>
      </c>
      <c r="B520">
        <v>14</v>
      </c>
      <c r="C520" s="64" t="s">
        <v>92</v>
      </c>
      <c r="D520" s="68">
        <v>26.5</v>
      </c>
      <c r="E520" s="64">
        <v>10</v>
      </c>
      <c r="F520" s="118">
        <f t="shared" si="67"/>
        <v>551.54714999999999</v>
      </c>
      <c r="G520" s="50">
        <v>0.1</v>
      </c>
      <c r="H520" s="50" t="s">
        <v>119</v>
      </c>
      <c r="I520" s="84">
        <f t="shared" si="66"/>
        <v>336.78905129290041</v>
      </c>
      <c r="J520" s="27">
        <f t="shared" si="68"/>
        <v>1.6839452564645021</v>
      </c>
      <c r="K520" s="27" t="str">
        <f t="shared" si="69"/>
        <v>DEJAR</v>
      </c>
      <c r="L520" s="27" t="str">
        <f t="shared" si="70"/>
        <v>DEJAR</v>
      </c>
      <c r="M520" s="27" t="str">
        <f t="shared" si="71"/>
        <v>DEJAR</v>
      </c>
    </row>
    <row r="521" spans="1:13" x14ac:dyDescent="0.25">
      <c r="A521" t="s">
        <v>133</v>
      </c>
      <c r="B521">
        <v>15</v>
      </c>
      <c r="C521" s="64" t="s">
        <v>91</v>
      </c>
      <c r="D521" s="68">
        <v>22</v>
      </c>
      <c r="E521" s="64">
        <v>10</v>
      </c>
      <c r="F521" s="118">
        <f t="shared" si="67"/>
        <v>380.1336</v>
      </c>
      <c r="G521" s="50">
        <v>0.1</v>
      </c>
      <c r="H521" s="50" t="s">
        <v>119</v>
      </c>
      <c r="I521" s="84">
        <f t="shared" si="66"/>
        <v>216.13001097424697</v>
      </c>
      <c r="J521" s="27">
        <f t="shared" si="68"/>
        <v>1.0806500548712348</v>
      </c>
      <c r="K521" s="27" t="str">
        <f t="shared" si="69"/>
        <v>DEJAR</v>
      </c>
      <c r="L521" s="27" t="str">
        <f t="shared" si="70"/>
        <v>DEJAR</v>
      </c>
      <c r="M521" s="27" t="str">
        <f t="shared" si="71"/>
        <v>DEJAR</v>
      </c>
    </row>
    <row r="522" spans="1:13" x14ac:dyDescent="0.25">
      <c r="A522" t="s">
        <v>133</v>
      </c>
      <c r="B522">
        <v>16</v>
      </c>
      <c r="C522" s="64" t="s">
        <v>104</v>
      </c>
      <c r="D522" s="68">
        <v>76</v>
      </c>
      <c r="E522" s="64">
        <v>17</v>
      </c>
      <c r="F522" s="118">
        <f t="shared" si="67"/>
        <v>4536.4704000000002</v>
      </c>
      <c r="G522" s="50">
        <v>0.1</v>
      </c>
      <c r="H522" s="50" t="s">
        <v>119</v>
      </c>
      <c r="I522" s="84">
        <f t="shared" si="66"/>
        <v>4149.3034475510067</v>
      </c>
      <c r="J522" s="27">
        <f t="shared" si="68"/>
        <v>20.746517237755032</v>
      </c>
      <c r="K522" s="27" t="str">
        <f t="shared" si="69"/>
        <v>DEJAR</v>
      </c>
      <c r="L522" s="27" t="str">
        <f t="shared" si="70"/>
        <v>DEJAR</v>
      </c>
      <c r="M522" s="27" t="str">
        <f t="shared" si="71"/>
        <v>DEJAR</v>
      </c>
    </row>
    <row r="523" spans="1:13" x14ac:dyDescent="0.25">
      <c r="A523" t="s">
        <v>133</v>
      </c>
      <c r="B523">
        <v>17</v>
      </c>
      <c r="C523" s="64" t="s">
        <v>104</v>
      </c>
      <c r="D523" s="68">
        <v>15</v>
      </c>
      <c r="E523" s="64">
        <v>10</v>
      </c>
      <c r="F523" s="118">
        <f t="shared" si="67"/>
        <v>176.715</v>
      </c>
      <c r="G523" s="50">
        <v>0.1</v>
      </c>
      <c r="H523" s="50" t="s">
        <v>119</v>
      </c>
      <c r="I523" s="84">
        <f t="shared" si="66"/>
        <v>86.748598761993364</v>
      </c>
      <c r="J523" s="27">
        <f t="shared" si="68"/>
        <v>0.43374299380996684</v>
      </c>
      <c r="K523" s="27" t="str">
        <f t="shared" si="69"/>
        <v>DEJAR</v>
      </c>
      <c r="L523" s="27" t="str">
        <f t="shared" si="70"/>
        <v>DEJAR</v>
      </c>
      <c r="M523" s="27" t="str">
        <f t="shared" si="71"/>
        <v>DEJAR</v>
      </c>
    </row>
    <row r="524" spans="1:13" x14ac:dyDescent="0.25">
      <c r="A524" t="s">
        <v>133</v>
      </c>
      <c r="B524">
        <v>18</v>
      </c>
      <c r="C524" s="64" t="s">
        <v>92</v>
      </c>
      <c r="D524" s="68">
        <v>24</v>
      </c>
      <c r="E524" s="64">
        <v>14</v>
      </c>
      <c r="F524" s="118">
        <f t="shared" si="67"/>
        <v>452.3904</v>
      </c>
      <c r="G524" s="50">
        <v>0.1</v>
      </c>
      <c r="H524" s="50" t="s">
        <v>119</v>
      </c>
      <c r="I524" s="84">
        <f t="shared" si="66"/>
        <v>265.94050449183845</v>
      </c>
      <c r="J524" s="27">
        <f t="shared" si="68"/>
        <v>1.3297025224591923</v>
      </c>
      <c r="K524" s="27" t="str">
        <f t="shared" si="69"/>
        <v>DEJAR</v>
      </c>
      <c r="L524" s="27" t="str">
        <f t="shared" si="70"/>
        <v>DEJAR</v>
      </c>
      <c r="M524" s="27" t="str">
        <f t="shared" si="71"/>
        <v>DEJAR</v>
      </c>
    </row>
    <row r="525" spans="1:13" x14ac:dyDescent="0.25">
      <c r="A525" t="s">
        <v>133</v>
      </c>
      <c r="B525">
        <v>19</v>
      </c>
      <c r="C525" s="64" t="s">
        <v>104</v>
      </c>
      <c r="D525" s="68">
        <v>44</v>
      </c>
      <c r="E525" s="64">
        <v>15</v>
      </c>
      <c r="F525" s="118">
        <f t="shared" si="67"/>
        <v>1520.5344</v>
      </c>
      <c r="G525" s="50">
        <v>0.1</v>
      </c>
      <c r="H525" s="50" t="s">
        <v>119</v>
      </c>
      <c r="I525" s="84">
        <f t="shared" si="66"/>
        <v>1127.7766031692836</v>
      </c>
      <c r="J525" s="27">
        <f t="shared" si="68"/>
        <v>5.6388830158464174</v>
      </c>
      <c r="K525" s="27" t="str">
        <f t="shared" si="69"/>
        <v>DEJAR</v>
      </c>
      <c r="L525" s="27" t="str">
        <f t="shared" si="70"/>
        <v>DEJAR</v>
      </c>
      <c r="M525" s="27" t="str">
        <f t="shared" si="71"/>
        <v>DEJAR</v>
      </c>
    </row>
    <row r="526" spans="1:13" x14ac:dyDescent="0.25">
      <c r="A526" t="s">
        <v>133</v>
      </c>
      <c r="B526">
        <v>20</v>
      </c>
      <c r="C526" s="64" t="s">
        <v>92</v>
      </c>
      <c r="D526" s="68">
        <v>51.5</v>
      </c>
      <c r="E526" s="64">
        <v>14</v>
      </c>
      <c r="F526" s="118">
        <f t="shared" si="67"/>
        <v>2083.0771500000001</v>
      </c>
      <c r="G526" s="50">
        <v>0.1</v>
      </c>
      <c r="H526" s="50" t="s">
        <v>119</v>
      </c>
      <c r="I526" s="84">
        <f t="shared" si="66"/>
        <v>1641.1445695679677</v>
      </c>
      <c r="J526" s="27">
        <f t="shared" si="68"/>
        <v>8.2057228478398372</v>
      </c>
      <c r="K526" s="27" t="str">
        <f t="shared" si="69"/>
        <v>DEJAR</v>
      </c>
      <c r="L526" s="27" t="str">
        <f t="shared" si="70"/>
        <v>DEJAR</v>
      </c>
      <c r="M526" s="27" t="str">
        <f t="shared" si="71"/>
        <v>DEJAR</v>
      </c>
    </row>
    <row r="527" spans="1:13" x14ac:dyDescent="0.25">
      <c r="A527" t="s">
        <v>133</v>
      </c>
      <c r="B527">
        <v>21</v>
      </c>
      <c r="C527" s="64" t="s">
        <v>103</v>
      </c>
      <c r="D527" s="68">
        <v>70</v>
      </c>
      <c r="E527" s="64">
        <v>20</v>
      </c>
      <c r="F527" s="118">
        <f t="shared" si="67"/>
        <v>3848.46</v>
      </c>
      <c r="G527" s="50">
        <v>0.1</v>
      </c>
      <c r="H527" s="50" t="s">
        <v>119</v>
      </c>
      <c r="I527" s="84">
        <f t="shared" si="66"/>
        <v>3410.7259140574133</v>
      </c>
      <c r="J527" s="27">
        <f t="shared" si="68"/>
        <v>17.053629570287065</v>
      </c>
      <c r="K527" s="27" t="str">
        <f t="shared" si="69"/>
        <v>DEJAR</v>
      </c>
      <c r="L527" s="27" t="str">
        <f t="shared" si="70"/>
        <v>DEJAR</v>
      </c>
      <c r="M527" s="27" t="str">
        <f t="shared" si="71"/>
        <v>DEJAR</v>
      </c>
    </row>
    <row r="528" spans="1:13" x14ac:dyDescent="0.25">
      <c r="A528" t="s">
        <v>133</v>
      </c>
      <c r="B528">
        <v>22</v>
      </c>
      <c r="C528" s="64" t="s">
        <v>104</v>
      </c>
      <c r="D528" s="68">
        <v>90</v>
      </c>
      <c r="E528" s="64">
        <v>18</v>
      </c>
      <c r="F528" s="118">
        <f t="shared" si="67"/>
        <v>6361.74</v>
      </c>
      <c r="G528" s="50">
        <v>0.1</v>
      </c>
      <c r="H528" s="50" t="s">
        <v>119</v>
      </c>
      <c r="I528" s="84">
        <f t="shared" si="66"/>
        <v>6208.6010673791552</v>
      </c>
      <c r="J528" s="27">
        <f t="shared" si="68"/>
        <v>31.043005336895774</v>
      </c>
      <c r="K528" s="27" t="str">
        <f t="shared" si="69"/>
        <v>DEJAR</v>
      </c>
      <c r="L528" s="27" t="str">
        <f t="shared" si="70"/>
        <v>DEJAR</v>
      </c>
      <c r="M528" s="27" t="str">
        <f t="shared" si="71"/>
        <v>DEJAR</v>
      </c>
    </row>
    <row r="529" spans="1:13" x14ac:dyDescent="0.25">
      <c r="A529" t="s">
        <v>134</v>
      </c>
      <c r="B529">
        <v>1</v>
      </c>
      <c r="C529" s="64" t="s">
        <v>99</v>
      </c>
      <c r="D529" s="68">
        <v>17.8</v>
      </c>
      <c r="E529" s="62">
        <v>13</v>
      </c>
      <c r="F529" s="118">
        <f t="shared" si="67"/>
        <v>248.84613600000003</v>
      </c>
      <c r="G529" s="50">
        <v>0.1</v>
      </c>
      <c r="H529" s="50" t="s">
        <v>119</v>
      </c>
      <c r="I529" s="84">
        <f t="shared" si="66"/>
        <v>130.44449964469851</v>
      </c>
      <c r="J529" s="27">
        <f t="shared" si="68"/>
        <v>0.65222249822349254</v>
      </c>
      <c r="K529" s="27" t="str">
        <f t="shared" si="69"/>
        <v>DEJAR</v>
      </c>
      <c r="L529" s="27" t="str">
        <f t="shared" si="70"/>
        <v>DEJAR</v>
      </c>
      <c r="M529" s="27" t="str">
        <f t="shared" si="71"/>
        <v>DEJAR</v>
      </c>
    </row>
    <row r="530" spans="1:13" x14ac:dyDescent="0.25">
      <c r="A530" t="s">
        <v>134</v>
      </c>
      <c r="B530">
        <v>2</v>
      </c>
      <c r="C530" s="64" t="s">
        <v>99</v>
      </c>
      <c r="D530" s="68">
        <v>17</v>
      </c>
      <c r="E530" s="64">
        <v>11</v>
      </c>
      <c r="F530" s="118">
        <f t="shared" si="67"/>
        <v>226.98060000000001</v>
      </c>
      <c r="G530" s="50">
        <v>0.1</v>
      </c>
      <c r="H530" s="50" t="s">
        <v>119</v>
      </c>
      <c r="I530" s="84">
        <f t="shared" si="66"/>
        <v>116.90268878718483</v>
      </c>
      <c r="J530" s="27">
        <f t="shared" si="68"/>
        <v>0.58451344393592408</v>
      </c>
      <c r="K530" s="27" t="str">
        <f t="shared" si="69"/>
        <v>DEJAR</v>
      </c>
      <c r="L530" s="27" t="str">
        <f t="shared" si="70"/>
        <v>DEJAR</v>
      </c>
      <c r="M530" s="27" t="str">
        <f t="shared" si="71"/>
        <v>DEJAR</v>
      </c>
    </row>
    <row r="531" spans="1:13" x14ac:dyDescent="0.25">
      <c r="A531" t="s">
        <v>134</v>
      </c>
      <c r="B531">
        <v>3</v>
      </c>
      <c r="C531" s="64" t="s">
        <v>99</v>
      </c>
      <c r="D531" s="68">
        <v>23.4</v>
      </c>
      <c r="E531" s="64">
        <v>12</v>
      </c>
      <c r="F531" s="118">
        <f t="shared" si="67"/>
        <v>430.05362399999996</v>
      </c>
      <c r="G531" s="50">
        <v>0.1</v>
      </c>
      <c r="H531" s="50" t="s">
        <v>119</v>
      </c>
      <c r="I531" s="84">
        <f t="shared" si="66"/>
        <v>250.36688145833153</v>
      </c>
      <c r="J531" s="27">
        <f t="shared" si="68"/>
        <v>1.2518344072916576</v>
      </c>
      <c r="K531" s="27" t="str">
        <f t="shared" si="69"/>
        <v>DEJAR</v>
      </c>
      <c r="L531" s="27" t="str">
        <f t="shared" si="70"/>
        <v>DEJAR</v>
      </c>
      <c r="M531" s="27" t="str">
        <f t="shared" si="71"/>
        <v>DEJAR</v>
      </c>
    </row>
    <row r="532" spans="1:13" x14ac:dyDescent="0.25">
      <c r="A532" t="s">
        <v>134</v>
      </c>
      <c r="B532">
        <v>4</v>
      </c>
      <c r="C532" s="64" t="s">
        <v>99</v>
      </c>
      <c r="D532" s="68">
        <v>33.4</v>
      </c>
      <c r="E532" s="64">
        <v>15</v>
      </c>
      <c r="F532" s="118">
        <f t="shared" si="67"/>
        <v>876.16082399999993</v>
      </c>
      <c r="G532" s="50">
        <v>0.1</v>
      </c>
      <c r="H532" s="50" t="s">
        <v>119</v>
      </c>
      <c r="I532" s="84">
        <f t="shared" si="66"/>
        <v>584.65831778656059</v>
      </c>
      <c r="J532" s="27">
        <f t="shared" si="68"/>
        <v>2.9232915889328028</v>
      </c>
      <c r="K532" s="27" t="str">
        <f t="shared" si="69"/>
        <v>DEJAR</v>
      </c>
      <c r="L532" s="27" t="str">
        <f t="shared" si="70"/>
        <v>DEJAR</v>
      </c>
      <c r="M532" s="27" t="str">
        <f t="shared" si="71"/>
        <v>DEJAR</v>
      </c>
    </row>
    <row r="533" spans="1:13" x14ac:dyDescent="0.25">
      <c r="A533" t="s">
        <v>134</v>
      </c>
      <c r="B533">
        <v>5</v>
      </c>
      <c r="C533" s="64" t="s">
        <v>99</v>
      </c>
      <c r="D533" s="68">
        <v>25.7</v>
      </c>
      <c r="E533" s="64">
        <v>15</v>
      </c>
      <c r="F533" s="118">
        <f t="shared" si="67"/>
        <v>518.74884599999996</v>
      </c>
      <c r="G533" s="50">
        <v>0.1</v>
      </c>
      <c r="H533" s="50" t="s">
        <v>119</v>
      </c>
      <c r="I533" s="84">
        <f t="shared" si="66"/>
        <v>313.05950220812758</v>
      </c>
      <c r="J533" s="27">
        <f t="shared" si="68"/>
        <v>1.5652975110406377</v>
      </c>
      <c r="K533" s="27" t="str">
        <f t="shared" si="69"/>
        <v>DEJAR</v>
      </c>
      <c r="L533" s="27" t="str">
        <f t="shared" si="70"/>
        <v>DEJAR</v>
      </c>
      <c r="M533" s="27" t="str">
        <f t="shared" si="71"/>
        <v>DEJAR</v>
      </c>
    </row>
    <row r="534" spans="1:13" x14ac:dyDescent="0.25">
      <c r="A534" t="s">
        <v>134</v>
      </c>
      <c r="B534">
        <v>6</v>
      </c>
      <c r="C534" s="64" t="s">
        <v>99</v>
      </c>
      <c r="D534" s="68">
        <v>17.2</v>
      </c>
      <c r="E534" s="64">
        <v>12</v>
      </c>
      <c r="F534" s="118">
        <f t="shared" si="67"/>
        <v>232.35273599999996</v>
      </c>
      <c r="G534" s="50">
        <v>0.1</v>
      </c>
      <c r="H534" s="50" t="s">
        <v>119</v>
      </c>
      <c r="I534" s="84">
        <f t="shared" si="66"/>
        <v>120.20750968079929</v>
      </c>
      <c r="J534" s="27">
        <f t="shared" si="68"/>
        <v>0.60103754840399648</v>
      </c>
      <c r="K534" s="27" t="str">
        <f t="shared" si="69"/>
        <v>DEJAR</v>
      </c>
      <c r="L534" s="27" t="str">
        <f t="shared" si="70"/>
        <v>DEJAR</v>
      </c>
      <c r="M534" s="27" t="str">
        <f t="shared" si="71"/>
        <v>DEJAR</v>
      </c>
    </row>
    <row r="535" spans="1:13" x14ac:dyDescent="0.25">
      <c r="A535" t="s">
        <v>134</v>
      </c>
      <c r="B535">
        <v>7</v>
      </c>
      <c r="C535" s="64" t="s">
        <v>99</v>
      </c>
      <c r="D535" s="68">
        <v>29.4</v>
      </c>
      <c r="E535" s="64">
        <v>10</v>
      </c>
      <c r="F535" s="118">
        <f t="shared" si="67"/>
        <v>678.86834399999987</v>
      </c>
      <c r="G535" s="50">
        <v>0.1</v>
      </c>
      <c r="H535" s="50" t="s">
        <v>119</v>
      </c>
      <c r="I535" s="84">
        <f t="shared" si="66"/>
        <v>431.37774618379171</v>
      </c>
      <c r="J535" s="27">
        <f t="shared" si="68"/>
        <v>2.1568887309189586</v>
      </c>
      <c r="K535" s="27" t="str">
        <f t="shared" si="69"/>
        <v>DEJAR</v>
      </c>
      <c r="L535" s="27" t="str">
        <f t="shared" si="70"/>
        <v>DEJAR</v>
      </c>
      <c r="M535" s="27" t="str">
        <f t="shared" si="71"/>
        <v>DEJAR</v>
      </c>
    </row>
    <row r="536" spans="1:13" x14ac:dyDescent="0.25">
      <c r="A536" t="s">
        <v>134</v>
      </c>
      <c r="B536">
        <v>8</v>
      </c>
      <c r="C536" s="64" t="s">
        <v>99</v>
      </c>
      <c r="D536" s="68">
        <v>14.5</v>
      </c>
      <c r="E536" s="64">
        <v>12</v>
      </c>
      <c r="F536" s="118">
        <f t="shared" si="67"/>
        <v>165.13034999999999</v>
      </c>
      <c r="G536" s="50">
        <v>0.1</v>
      </c>
      <c r="H536" s="50" t="s">
        <v>119</v>
      </c>
      <c r="I536" s="84">
        <f t="shared" si="66"/>
        <v>80.014636857912052</v>
      </c>
      <c r="J536" s="27">
        <f t="shared" si="68"/>
        <v>0.40007318428956024</v>
      </c>
      <c r="K536" s="27" t="str">
        <f t="shared" si="69"/>
        <v>DEJAR</v>
      </c>
      <c r="L536" s="27" t="str">
        <f t="shared" si="70"/>
        <v>DEJAR</v>
      </c>
      <c r="M536" s="27" t="str">
        <f t="shared" si="71"/>
        <v>DEJAR</v>
      </c>
    </row>
    <row r="537" spans="1:13" x14ac:dyDescent="0.25">
      <c r="A537" t="s">
        <v>134</v>
      </c>
      <c r="B537">
        <v>9</v>
      </c>
      <c r="C537" s="64" t="s">
        <v>99</v>
      </c>
      <c r="D537" s="68">
        <v>16.600000000000001</v>
      </c>
      <c r="E537" s="64">
        <v>14</v>
      </c>
      <c r="F537" s="118">
        <f t="shared" si="67"/>
        <v>216.42482400000003</v>
      </c>
      <c r="G537" s="50">
        <v>0.1</v>
      </c>
      <c r="H537" s="50" t="s">
        <v>119</v>
      </c>
      <c r="I537" s="84">
        <f t="shared" si="66"/>
        <v>110.45287392708561</v>
      </c>
      <c r="J537" s="27">
        <f t="shared" si="68"/>
        <v>0.55226436963542802</v>
      </c>
      <c r="K537" s="27" t="str">
        <f t="shared" si="69"/>
        <v>DEJAR</v>
      </c>
      <c r="L537" s="27" t="str">
        <f t="shared" si="70"/>
        <v>DEJAR</v>
      </c>
      <c r="M537" s="27" t="str">
        <f t="shared" si="71"/>
        <v>DEJAR</v>
      </c>
    </row>
    <row r="538" spans="1:13" x14ac:dyDescent="0.25">
      <c r="A538" t="s">
        <v>134</v>
      </c>
      <c r="B538">
        <v>10</v>
      </c>
      <c r="C538" s="64" t="s">
        <v>99</v>
      </c>
      <c r="D538" s="68">
        <v>13.9</v>
      </c>
      <c r="E538" s="64">
        <v>10</v>
      </c>
      <c r="F538" s="118">
        <f t="shared" si="67"/>
        <v>151.74713400000002</v>
      </c>
      <c r="G538" s="50">
        <v>0.1</v>
      </c>
      <c r="H538" s="50" t="s">
        <v>119</v>
      </c>
      <c r="I538" s="84">
        <f t="shared" si="66"/>
        <v>72.347644868176644</v>
      </c>
      <c r="J538" s="27">
        <f t="shared" si="68"/>
        <v>0.36173822434088321</v>
      </c>
      <c r="K538" s="27" t="str">
        <f t="shared" si="69"/>
        <v>DEJAR</v>
      </c>
      <c r="L538" s="27" t="str">
        <f t="shared" si="70"/>
        <v>DEJAR</v>
      </c>
      <c r="M538" s="27" t="str">
        <f t="shared" si="71"/>
        <v>DEJAR</v>
      </c>
    </row>
    <row r="539" spans="1:13" x14ac:dyDescent="0.25">
      <c r="A539" t="s">
        <v>134</v>
      </c>
      <c r="B539">
        <v>11</v>
      </c>
      <c r="C539" s="64" t="s">
        <v>99</v>
      </c>
      <c r="D539" s="68">
        <v>18.600000000000001</v>
      </c>
      <c r="E539" s="64">
        <v>10</v>
      </c>
      <c r="F539" s="118">
        <f t="shared" si="67"/>
        <v>271.71698400000002</v>
      </c>
      <c r="G539" s="50">
        <v>0.1</v>
      </c>
      <c r="H539" s="50" t="s">
        <v>119</v>
      </c>
      <c r="I539" s="84">
        <f t="shared" si="66"/>
        <v>144.85516635748897</v>
      </c>
      <c r="J539" s="27">
        <f t="shared" si="68"/>
        <v>0.72427583178744481</v>
      </c>
      <c r="K539" s="27" t="str">
        <f t="shared" si="69"/>
        <v>DEJAR</v>
      </c>
      <c r="L539" s="27" t="str">
        <f t="shared" si="70"/>
        <v>DEJAR</v>
      </c>
      <c r="M539" s="27" t="str">
        <f t="shared" si="71"/>
        <v>DEJAR</v>
      </c>
    </row>
    <row r="540" spans="1:13" x14ac:dyDescent="0.25">
      <c r="A540" t="s">
        <v>134</v>
      </c>
      <c r="B540">
        <v>12</v>
      </c>
      <c r="C540" s="64" t="s">
        <v>99</v>
      </c>
      <c r="D540" s="68">
        <v>76.8</v>
      </c>
      <c r="E540" s="64">
        <v>12</v>
      </c>
      <c r="F540" s="118">
        <f t="shared" si="67"/>
        <v>4632.4776959999999</v>
      </c>
      <c r="G540" s="50">
        <v>0.1</v>
      </c>
      <c r="H540" s="50" t="s">
        <v>119</v>
      </c>
      <c r="I540" s="84">
        <f t="shared" si="66"/>
        <v>4254.1667913803021</v>
      </c>
      <c r="J540" s="27">
        <f t="shared" si="68"/>
        <v>21.270833956901509</v>
      </c>
      <c r="K540" s="27" t="str">
        <f t="shared" si="69"/>
        <v>DEJAR</v>
      </c>
      <c r="L540" s="27" t="str">
        <f t="shared" si="70"/>
        <v>DEJAR</v>
      </c>
      <c r="M540" s="27" t="str">
        <f t="shared" si="71"/>
        <v>DEJAR</v>
      </c>
    </row>
    <row r="541" spans="1:13" x14ac:dyDescent="0.25">
      <c r="A541" t="s">
        <v>134</v>
      </c>
      <c r="B541">
        <v>13</v>
      </c>
      <c r="C541" s="64" t="s">
        <v>99</v>
      </c>
      <c r="D541" s="68">
        <v>21</v>
      </c>
      <c r="E541" s="64">
        <v>15</v>
      </c>
      <c r="F541" s="118">
        <f t="shared" si="67"/>
        <v>346.3614</v>
      </c>
      <c r="G541" s="50">
        <v>0.1</v>
      </c>
      <c r="H541" s="50" t="s">
        <v>119</v>
      </c>
      <c r="I541" s="84">
        <f t="shared" si="66"/>
        <v>193.44615534703902</v>
      </c>
      <c r="J541" s="27">
        <f t="shared" si="68"/>
        <v>0.96723077673519509</v>
      </c>
      <c r="K541" s="27" t="str">
        <f t="shared" si="69"/>
        <v>DEJAR</v>
      </c>
      <c r="L541" s="27" t="str">
        <f t="shared" si="70"/>
        <v>DEJAR</v>
      </c>
      <c r="M541" s="27" t="str">
        <f t="shared" si="71"/>
        <v>DEJAR</v>
      </c>
    </row>
    <row r="542" spans="1:13" x14ac:dyDescent="0.25">
      <c r="A542" t="s">
        <v>134</v>
      </c>
      <c r="B542">
        <v>14</v>
      </c>
      <c r="C542" s="64" t="s">
        <v>99</v>
      </c>
      <c r="D542" s="68">
        <v>25.2</v>
      </c>
      <c r="E542" s="64">
        <v>12</v>
      </c>
      <c r="F542" s="118">
        <f t="shared" si="67"/>
        <v>498.76041599999996</v>
      </c>
      <c r="G542" s="50">
        <v>0.1</v>
      </c>
      <c r="H542" s="50" t="s">
        <v>119</v>
      </c>
      <c r="I542" s="84">
        <f t="shared" si="66"/>
        <v>298.73726079315924</v>
      </c>
      <c r="J542" s="27">
        <f t="shared" si="68"/>
        <v>1.4936863039657959</v>
      </c>
      <c r="K542" s="27" t="str">
        <f t="shared" si="69"/>
        <v>DEJAR</v>
      </c>
      <c r="L542" s="27" t="str">
        <f t="shared" si="70"/>
        <v>DEJAR</v>
      </c>
      <c r="M542" s="27" t="str">
        <f t="shared" si="71"/>
        <v>DEJAR</v>
      </c>
    </row>
    <row r="543" spans="1:13" x14ac:dyDescent="0.25">
      <c r="A543" t="s">
        <v>134</v>
      </c>
      <c r="B543">
        <v>15</v>
      </c>
      <c r="C543" s="64" t="s">
        <v>99</v>
      </c>
      <c r="D543" s="68">
        <v>14.7</v>
      </c>
      <c r="E543" s="64">
        <v>10</v>
      </c>
      <c r="F543" s="118">
        <f t="shared" si="67"/>
        <v>169.71708599999997</v>
      </c>
      <c r="G543" s="50">
        <v>0.1</v>
      </c>
      <c r="H543" s="50" t="s">
        <v>119</v>
      </c>
      <c r="I543" s="84">
        <f t="shared" si="66"/>
        <v>82.670341586040095</v>
      </c>
      <c r="J543" s="27">
        <f t="shared" si="68"/>
        <v>0.41335170793020048</v>
      </c>
      <c r="K543" s="27" t="str">
        <f t="shared" si="69"/>
        <v>DEJAR</v>
      </c>
      <c r="L543" s="27" t="str">
        <f t="shared" si="70"/>
        <v>DEJAR</v>
      </c>
      <c r="M543" s="27" t="str">
        <f t="shared" si="71"/>
        <v>DEJAR</v>
      </c>
    </row>
    <row r="544" spans="1:13" x14ac:dyDescent="0.25">
      <c r="A544" t="s">
        <v>134</v>
      </c>
      <c r="B544">
        <v>16</v>
      </c>
      <c r="C544" s="64" t="s">
        <v>99</v>
      </c>
      <c r="D544" s="68">
        <v>19</v>
      </c>
      <c r="E544" s="64">
        <v>12</v>
      </c>
      <c r="F544" s="118">
        <f t="shared" si="67"/>
        <v>283.52940000000001</v>
      </c>
      <c r="G544" s="50">
        <v>0.1</v>
      </c>
      <c r="H544" s="50" t="s">
        <v>119</v>
      </c>
      <c r="I544" s="84">
        <f t="shared" si="66"/>
        <v>152.39095368994771</v>
      </c>
      <c r="J544" s="27">
        <f t="shared" si="68"/>
        <v>0.76195476844973853</v>
      </c>
      <c r="K544" s="27" t="str">
        <f t="shared" si="69"/>
        <v>DEJAR</v>
      </c>
      <c r="L544" s="27" t="str">
        <f t="shared" si="70"/>
        <v>DEJAR</v>
      </c>
      <c r="M544" s="27" t="str">
        <f t="shared" si="71"/>
        <v>DEJAR</v>
      </c>
    </row>
    <row r="545" spans="1:13" x14ac:dyDescent="0.25">
      <c r="A545" t="s">
        <v>134</v>
      </c>
      <c r="B545">
        <v>17</v>
      </c>
      <c r="C545" s="64" t="s">
        <v>99</v>
      </c>
      <c r="D545" s="68">
        <v>15</v>
      </c>
      <c r="E545" s="64">
        <v>10</v>
      </c>
      <c r="F545" s="118">
        <f t="shared" si="67"/>
        <v>176.715</v>
      </c>
      <c r="G545" s="50">
        <v>0.1</v>
      </c>
      <c r="H545" s="50" t="s">
        <v>119</v>
      </c>
      <c r="I545" s="84">
        <f t="shared" si="66"/>
        <v>86.748598761993364</v>
      </c>
      <c r="J545" s="27">
        <f t="shared" si="68"/>
        <v>0.43374299380996684</v>
      </c>
      <c r="K545" s="27" t="str">
        <f t="shared" si="69"/>
        <v>DEJAR</v>
      </c>
      <c r="L545" s="27" t="str">
        <f t="shared" si="70"/>
        <v>DEJAR</v>
      </c>
      <c r="M545" s="27" t="str">
        <f t="shared" si="71"/>
        <v>DEJAR</v>
      </c>
    </row>
    <row r="546" spans="1:13" x14ac:dyDescent="0.25">
      <c r="A546" t="s">
        <v>134</v>
      </c>
      <c r="B546">
        <v>18</v>
      </c>
      <c r="C546" s="64" t="s">
        <v>99</v>
      </c>
      <c r="D546" s="68">
        <v>16.100000000000001</v>
      </c>
      <c r="E546" s="64">
        <v>10</v>
      </c>
      <c r="F546" s="118">
        <f t="shared" si="67"/>
        <v>203.58353400000001</v>
      </c>
      <c r="G546" s="50">
        <v>0.1</v>
      </c>
      <c r="H546" s="50" t="s">
        <v>119</v>
      </c>
      <c r="I546" s="84">
        <f t="shared" si="66"/>
        <v>102.68777299018106</v>
      </c>
      <c r="J546" s="27">
        <f t="shared" si="68"/>
        <v>0.51343886495090529</v>
      </c>
      <c r="K546" s="27" t="str">
        <f t="shared" si="69"/>
        <v>DEJAR</v>
      </c>
      <c r="L546" s="27" t="str">
        <f t="shared" si="70"/>
        <v>DEJAR</v>
      </c>
      <c r="M546" s="27" t="str">
        <f t="shared" si="71"/>
        <v>DEJAR</v>
      </c>
    </row>
    <row r="547" spans="1:13" x14ac:dyDescent="0.25">
      <c r="A547" t="s">
        <v>134</v>
      </c>
      <c r="B547">
        <v>19</v>
      </c>
      <c r="C547" s="64" t="s">
        <v>99</v>
      </c>
      <c r="D547" s="68">
        <v>16.7</v>
      </c>
      <c r="E547" s="64">
        <v>10</v>
      </c>
      <c r="F547" s="118">
        <f t="shared" si="67"/>
        <v>219.04020599999998</v>
      </c>
      <c r="G547" s="50">
        <v>0.1</v>
      </c>
      <c r="H547" s="50" t="s">
        <v>119</v>
      </c>
      <c r="I547" s="84">
        <f t="shared" si="66"/>
        <v>112.04542485124304</v>
      </c>
      <c r="J547" s="27">
        <f t="shared" si="68"/>
        <v>0.56022712425621513</v>
      </c>
      <c r="K547" s="27" t="str">
        <f t="shared" si="69"/>
        <v>DEJAR</v>
      </c>
      <c r="L547" s="27" t="str">
        <f t="shared" si="70"/>
        <v>DEJAR</v>
      </c>
      <c r="M547" s="27" t="str">
        <f t="shared" si="71"/>
        <v>DEJAR</v>
      </c>
    </row>
    <row r="548" spans="1:13" x14ac:dyDescent="0.25">
      <c r="A548" t="s">
        <v>134</v>
      </c>
      <c r="B548">
        <v>20</v>
      </c>
      <c r="C548" s="64" t="s">
        <v>99</v>
      </c>
      <c r="D548" s="68">
        <v>26.1</v>
      </c>
      <c r="E548" s="64">
        <v>11</v>
      </c>
      <c r="F548" s="118">
        <f t="shared" si="67"/>
        <v>535.022334</v>
      </c>
      <c r="G548" s="50">
        <v>0.1</v>
      </c>
      <c r="H548" s="50" t="s">
        <v>119</v>
      </c>
      <c r="I548" s="84">
        <f t="shared" si="66"/>
        <v>324.79849424233015</v>
      </c>
      <c r="J548" s="27">
        <f t="shared" si="68"/>
        <v>1.6239924712116507</v>
      </c>
      <c r="K548" s="27" t="str">
        <f t="shared" si="69"/>
        <v>DEJAR</v>
      </c>
      <c r="L548" s="27" t="str">
        <f t="shared" si="70"/>
        <v>DEJAR</v>
      </c>
      <c r="M548" s="27" t="str">
        <f t="shared" si="71"/>
        <v>DEJAR</v>
      </c>
    </row>
    <row r="549" spans="1:13" x14ac:dyDescent="0.25">
      <c r="A549" t="s">
        <v>134</v>
      </c>
      <c r="B549">
        <v>21</v>
      </c>
      <c r="C549" s="64" t="s">
        <v>99</v>
      </c>
      <c r="D549" s="68">
        <v>19</v>
      </c>
      <c r="E549" s="64">
        <v>12</v>
      </c>
      <c r="F549" s="118">
        <f t="shared" si="67"/>
        <v>283.52940000000001</v>
      </c>
      <c r="G549" s="50">
        <v>0.1</v>
      </c>
      <c r="H549" s="50" t="s">
        <v>119</v>
      </c>
      <c r="I549" s="84">
        <f t="shared" si="66"/>
        <v>152.39095368994771</v>
      </c>
      <c r="J549" s="27">
        <f t="shared" si="68"/>
        <v>0.76195476844973853</v>
      </c>
      <c r="K549" s="27" t="str">
        <f t="shared" si="69"/>
        <v>DEJAR</v>
      </c>
      <c r="L549" s="27" t="str">
        <f t="shared" si="70"/>
        <v>DEJAR</v>
      </c>
      <c r="M549" s="27" t="str">
        <f t="shared" si="71"/>
        <v>DEJAR</v>
      </c>
    </row>
    <row r="550" spans="1:13" x14ac:dyDescent="0.25">
      <c r="A550" t="s">
        <v>134</v>
      </c>
      <c r="B550">
        <v>22</v>
      </c>
      <c r="C550" s="64" t="s">
        <v>99</v>
      </c>
      <c r="D550" s="68">
        <v>19.2</v>
      </c>
      <c r="E550" s="64">
        <v>12</v>
      </c>
      <c r="F550" s="118">
        <f t="shared" si="67"/>
        <v>289.529856</v>
      </c>
      <c r="G550" s="50">
        <v>0.1</v>
      </c>
      <c r="H550" s="50" t="s">
        <v>119</v>
      </c>
      <c r="I550" s="84">
        <f t="shared" si="66"/>
        <v>156.24225672797812</v>
      </c>
      <c r="J550" s="27">
        <f t="shared" si="68"/>
        <v>0.78121128363989056</v>
      </c>
      <c r="K550" s="27" t="str">
        <f t="shared" si="69"/>
        <v>DEJAR</v>
      </c>
      <c r="L550" s="27" t="str">
        <f t="shared" si="70"/>
        <v>DEJAR</v>
      </c>
      <c r="M550" s="27" t="str">
        <f t="shared" si="71"/>
        <v>DEJAR</v>
      </c>
    </row>
    <row r="551" spans="1:13" x14ac:dyDescent="0.25">
      <c r="A551" t="s">
        <v>134</v>
      </c>
      <c r="B551">
        <v>23</v>
      </c>
      <c r="C551" s="64" t="s">
        <v>99</v>
      </c>
      <c r="D551" s="68">
        <v>17</v>
      </c>
      <c r="E551" s="64">
        <v>15</v>
      </c>
      <c r="F551" s="118">
        <f t="shared" si="67"/>
        <v>226.98060000000001</v>
      </c>
      <c r="G551" s="50">
        <v>0.1</v>
      </c>
      <c r="H551" s="50" t="s">
        <v>119</v>
      </c>
      <c r="I551" s="84">
        <f t="shared" si="66"/>
        <v>116.90268878718483</v>
      </c>
      <c r="J551" s="27">
        <f t="shared" si="68"/>
        <v>0.58451344393592408</v>
      </c>
      <c r="K551" s="27" t="str">
        <f t="shared" si="69"/>
        <v>DEJAR</v>
      </c>
      <c r="L551" s="27" t="str">
        <f t="shared" si="70"/>
        <v>DEJAR</v>
      </c>
      <c r="M551" s="27" t="str">
        <f t="shared" si="71"/>
        <v>DEJAR</v>
      </c>
    </row>
    <row r="552" spans="1:13" x14ac:dyDescent="0.25">
      <c r="A552" t="s">
        <v>134</v>
      </c>
      <c r="B552">
        <v>24</v>
      </c>
      <c r="C552" s="64" t="s">
        <v>99</v>
      </c>
      <c r="D552" s="68">
        <v>24.1</v>
      </c>
      <c r="E552" s="64">
        <v>14</v>
      </c>
      <c r="F552" s="118">
        <f t="shared" si="67"/>
        <v>456.16817400000002</v>
      </c>
      <c r="G552" s="50">
        <v>0.1</v>
      </c>
      <c r="H552" s="50" t="s">
        <v>119</v>
      </c>
      <c r="I552" s="84">
        <f t="shared" si="66"/>
        <v>268.58925383002514</v>
      </c>
      <c r="J552" s="27">
        <f t="shared" si="68"/>
        <v>1.3429462691501255</v>
      </c>
      <c r="K552" s="27" t="str">
        <f t="shared" si="69"/>
        <v>DEJAR</v>
      </c>
      <c r="L552" s="27" t="str">
        <f t="shared" si="70"/>
        <v>DEJAR</v>
      </c>
      <c r="M552" s="27" t="str">
        <f t="shared" si="71"/>
        <v>DEJAR</v>
      </c>
    </row>
    <row r="553" spans="1:13" x14ac:dyDescent="0.25">
      <c r="A553" t="s">
        <v>134</v>
      </c>
      <c r="B553">
        <v>25</v>
      </c>
      <c r="C553" s="64" t="s">
        <v>99</v>
      </c>
      <c r="D553" s="68">
        <v>21.2</v>
      </c>
      <c r="E553" s="64">
        <v>15</v>
      </c>
      <c r="F553" s="118">
        <f t="shared" si="67"/>
        <v>352.99017600000002</v>
      </c>
      <c r="G553" s="50">
        <v>0.1</v>
      </c>
      <c r="H553" s="50" t="s">
        <v>119</v>
      </c>
      <c r="I553" s="84">
        <f t="shared" si="66"/>
        <v>197.86636682451069</v>
      </c>
      <c r="J553" s="27">
        <f t="shared" si="68"/>
        <v>0.98933183412255343</v>
      </c>
      <c r="K553" s="27" t="str">
        <f t="shared" si="69"/>
        <v>DEJAR</v>
      </c>
      <c r="L553" s="27" t="str">
        <f t="shared" si="70"/>
        <v>DEJAR</v>
      </c>
      <c r="M553" s="27" t="str">
        <f t="shared" si="71"/>
        <v>DEJAR</v>
      </c>
    </row>
    <row r="554" spans="1:13" x14ac:dyDescent="0.25">
      <c r="A554" t="s">
        <v>134</v>
      </c>
      <c r="B554">
        <v>26</v>
      </c>
      <c r="C554" s="64" t="s">
        <v>99</v>
      </c>
      <c r="D554" s="68">
        <v>17.2</v>
      </c>
      <c r="E554" s="64">
        <v>10</v>
      </c>
      <c r="F554" s="118">
        <f t="shared" si="67"/>
        <v>232.35273599999996</v>
      </c>
      <c r="G554" s="50">
        <v>0.1</v>
      </c>
      <c r="H554" s="50" t="s">
        <v>119</v>
      </c>
      <c r="I554" s="84">
        <f t="shared" si="66"/>
        <v>120.20750968079929</v>
      </c>
      <c r="J554" s="27">
        <f t="shared" si="68"/>
        <v>0.60103754840399648</v>
      </c>
      <c r="K554" s="27" t="str">
        <f t="shared" si="69"/>
        <v>DEJAR</v>
      </c>
      <c r="L554" s="27" t="str">
        <f t="shared" si="70"/>
        <v>DEJAR</v>
      </c>
      <c r="M554" s="27" t="str">
        <f t="shared" si="71"/>
        <v>DEJAR</v>
      </c>
    </row>
    <row r="555" spans="1:13" x14ac:dyDescent="0.25">
      <c r="A555" t="s">
        <v>134</v>
      </c>
      <c r="B555">
        <v>27</v>
      </c>
      <c r="C555" s="64" t="s">
        <v>99</v>
      </c>
      <c r="D555" s="68">
        <v>23.8</v>
      </c>
      <c r="E555" s="64">
        <v>12</v>
      </c>
      <c r="F555" s="118">
        <f t="shared" si="67"/>
        <v>444.88197600000001</v>
      </c>
      <c r="G555" s="50">
        <v>0.1</v>
      </c>
      <c r="H555" s="50" t="s">
        <v>119</v>
      </c>
      <c r="I555" s="84">
        <f t="shared" si="66"/>
        <v>260.68865685840007</v>
      </c>
      <c r="J555" s="27">
        <f t="shared" si="68"/>
        <v>1.3034432842920003</v>
      </c>
      <c r="K555" s="27" t="str">
        <f t="shared" si="69"/>
        <v>DEJAR</v>
      </c>
      <c r="L555" s="27" t="str">
        <f t="shared" si="70"/>
        <v>DEJAR</v>
      </c>
      <c r="M555" s="27" t="str">
        <f t="shared" si="71"/>
        <v>DEJAR</v>
      </c>
    </row>
    <row r="556" spans="1:13" x14ac:dyDescent="0.25">
      <c r="A556" t="s">
        <v>134</v>
      </c>
      <c r="B556">
        <v>28</v>
      </c>
      <c r="C556" s="64" t="s">
        <v>99</v>
      </c>
      <c r="D556" s="68">
        <v>18.399999999999999</v>
      </c>
      <c r="E556" s="64">
        <v>15</v>
      </c>
      <c r="F556" s="118">
        <f t="shared" si="67"/>
        <v>265.90502399999997</v>
      </c>
      <c r="G556" s="50">
        <v>0.1</v>
      </c>
      <c r="H556" s="50" t="s">
        <v>119</v>
      </c>
      <c r="I556" s="84">
        <f t="shared" si="66"/>
        <v>141.17022954093119</v>
      </c>
      <c r="J556" s="27">
        <f t="shared" si="68"/>
        <v>0.70585114770465596</v>
      </c>
      <c r="K556" s="27" t="str">
        <f t="shared" si="69"/>
        <v>DEJAR</v>
      </c>
      <c r="L556" s="27" t="str">
        <f t="shared" si="70"/>
        <v>DEJAR</v>
      </c>
      <c r="M556" s="27" t="str">
        <f t="shared" si="71"/>
        <v>DEJAR</v>
      </c>
    </row>
    <row r="557" spans="1:13" x14ac:dyDescent="0.25">
      <c r="A557" t="s">
        <v>134</v>
      </c>
      <c r="B557">
        <v>29</v>
      </c>
      <c r="C557" s="64" t="s">
        <v>99</v>
      </c>
      <c r="D557" s="68">
        <v>23.8</v>
      </c>
      <c r="E557" s="64">
        <v>15</v>
      </c>
      <c r="F557" s="118">
        <f t="shared" si="67"/>
        <v>444.88197600000001</v>
      </c>
      <c r="G557" s="50">
        <v>0.1</v>
      </c>
      <c r="H557" s="50" t="s">
        <v>119</v>
      </c>
      <c r="I557" s="84">
        <f t="shared" si="66"/>
        <v>260.68865685840007</v>
      </c>
      <c r="J557" s="27">
        <f t="shared" si="68"/>
        <v>1.3034432842920003</v>
      </c>
      <c r="K557" s="27" t="str">
        <f t="shared" si="69"/>
        <v>DEJAR</v>
      </c>
      <c r="L557" s="27" t="str">
        <f t="shared" si="70"/>
        <v>DEJAR</v>
      </c>
      <c r="M557" s="27" t="str">
        <f t="shared" si="71"/>
        <v>DEJAR</v>
      </c>
    </row>
    <row r="558" spans="1:13" x14ac:dyDescent="0.25">
      <c r="A558" t="s">
        <v>134</v>
      </c>
      <c r="B558">
        <v>30</v>
      </c>
      <c r="C558" s="64" t="s">
        <v>99</v>
      </c>
      <c r="D558" s="68">
        <v>21.6</v>
      </c>
      <c r="E558" s="64">
        <v>10</v>
      </c>
      <c r="F558" s="118">
        <f t="shared" si="67"/>
        <v>366.43622400000004</v>
      </c>
      <c r="G558" s="50">
        <v>0.1</v>
      </c>
      <c r="H558" s="50" t="s">
        <v>119</v>
      </c>
      <c r="I558" s="84">
        <f t="shared" si="66"/>
        <v>206.88121205996814</v>
      </c>
      <c r="J558" s="27">
        <f t="shared" si="68"/>
        <v>1.0344060602998406</v>
      </c>
      <c r="K558" s="27" t="str">
        <f t="shared" si="69"/>
        <v>DEJAR</v>
      </c>
      <c r="L558" s="27" t="str">
        <f t="shared" si="70"/>
        <v>DEJAR</v>
      </c>
      <c r="M558" s="27" t="str">
        <f t="shared" si="71"/>
        <v>DEJAR</v>
      </c>
    </row>
    <row r="559" spans="1:13" x14ac:dyDescent="0.25">
      <c r="A559" t="s">
        <v>134</v>
      </c>
      <c r="B559">
        <v>31</v>
      </c>
      <c r="C559" s="64" t="s">
        <v>99</v>
      </c>
      <c r="D559" s="68">
        <v>22.2</v>
      </c>
      <c r="E559" s="64">
        <v>10</v>
      </c>
      <c r="F559" s="118">
        <f t="shared" si="67"/>
        <v>387.07653599999998</v>
      </c>
      <c r="G559" s="50">
        <v>0.1</v>
      </c>
      <c r="H559" s="50" t="s">
        <v>119</v>
      </c>
      <c r="I559" s="84">
        <f t="shared" si="66"/>
        <v>220.84266010365056</v>
      </c>
      <c r="J559" s="27">
        <f t="shared" si="68"/>
        <v>1.1042133005182526</v>
      </c>
      <c r="K559" s="27" t="str">
        <f t="shared" si="69"/>
        <v>DEJAR</v>
      </c>
      <c r="L559" s="27" t="str">
        <f t="shared" si="70"/>
        <v>DEJAR</v>
      </c>
      <c r="M559" s="27" t="str">
        <f t="shared" si="71"/>
        <v>DEJAR</v>
      </c>
    </row>
    <row r="560" spans="1:13" x14ac:dyDescent="0.25">
      <c r="A560" t="s">
        <v>134</v>
      </c>
      <c r="B560">
        <v>32</v>
      </c>
      <c r="C560" s="64" t="s">
        <v>99</v>
      </c>
      <c r="D560" s="68">
        <v>15.5</v>
      </c>
      <c r="E560" s="64">
        <v>10</v>
      </c>
      <c r="F560" s="118">
        <f t="shared" si="67"/>
        <v>188.69235</v>
      </c>
      <c r="G560" s="50">
        <v>0.1</v>
      </c>
      <c r="H560" s="50" t="s">
        <v>119</v>
      </c>
      <c r="I560" s="84">
        <f t="shared" si="66"/>
        <v>93.800401528799213</v>
      </c>
      <c r="J560" s="27">
        <f t="shared" si="68"/>
        <v>0.46900200764399608</v>
      </c>
      <c r="K560" s="27" t="str">
        <f t="shared" si="69"/>
        <v>DEJAR</v>
      </c>
      <c r="L560" s="27" t="str">
        <f t="shared" si="70"/>
        <v>DEJAR</v>
      </c>
      <c r="M560" s="27" t="str">
        <f t="shared" si="71"/>
        <v>DEJAR</v>
      </c>
    </row>
    <row r="561" spans="1:13" x14ac:dyDescent="0.25">
      <c r="A561" t="s">
        <v>134</v>
      </c>
      <c r="B561">
        <v>33</v>
      </c>
      <c r="C561" s="64" t="s">
        <v>99</v>
      </c>
      <c r="D561" s="68">
        <v>21.1</v>
      </c>
      <c r="E561" s="64">
        <v>15</v>
      </c>
      <c r="F561" s="118">
        <f t="shared" si="67"/>
        <v>349.667934</v>
      </c>
      <c r="G561" s="50">
        <v>0.1</v>
      </c>
      <c r="H561" s="50" t="s">
        <v>119</v>
      </c>
      <c r="I561" s="84">
        <f t="shared" si="66"/>
        <v>195.64901536074174</v>
      </c>
      <c r="J561" s="27">
        <f t="shared" si="68"/>
        <v>0.97824507680370876</v>
      </c>
      <c r="K561" s="27" t="str">
        <f t="shared" si="69"/>
        <v>DEJAR</v>
      </c>
      <c r="L561" s="27" t="str">
        <f t="shared" si="70"/>
        <v>DEJAR</v>
      </c>
      <c r="M561" s="27" t="str">
        <f t="shared" si="71"/>
        <v>DEJAR</v>
      </c>
    </row>
    <row r="562" spans="1:13" x14ac:dyDescent="0.25">
      <c r="A562" t="s">
        <v>134</v>
      </c>
      <c r="B562">
        <v>34</v>
      </c>
      <c r="C562" s="64" t="s">
        <v>99</v>
      </c>
      <c r="D562" s="68">
        <v>22.5</v>
      </c>
      <c r="E562" s="64">
        <v>15</v>
      </c>
      <c r="F562" s="118">
        <f t="shared" si="67"/>
        <v>397.60874999999999</v>
      </c>
      <c r="G562" s="50">
        <v>0.1</v>
      </c>
      <c r="H562" s="50" t="s">
        <v>119</v>
      </c>
      <c r="I562" s="84">
        <f t="shared" si="66"/>
        <v>228.02252226135974</v>
      </c>
      <c r="J562" s="27">
        <f t="shared" si="68"/>
        <v>1.1401126113067988</v>
      </c>
      <c r="K562" s="27" t="str">
        <f t="shared" si="69"/>
        <v>DEJAR</v>
      </c>
      <c r="L562" s="27" t="str">
        <f t="shared" si="70"/>
        <v>DEJAR</v>
      </c>
      <c r="M562" s="27" t="str">
        <f t="shared" si="71"/>
        <v>DEJAR</v>
      </c>
    </row>
    <row r="563" spans="1:13" x14ac:dyDescent="0.25">
      <c r="A563" t="s">
        <v>134</v>
      </c>
      <c r="B563">
        <v>35</v>
      </c>
      <c r="C563" s="64" t="s">
        <v>99</v>
      </c>
      <c r="D563" s="68">
        <v>24.5</v>
      </c>
      <c r="E563" s="64">
        <v>15</v>
      </c>
      <c r="F563" s="118">
        <f t="shared" si="67"/>
        <v>471.43635</v>
      </c>
      <c r="G563" s="50">
        <v>0.1</v>
      </c>
      <c r="H563" s="50" t="s">
        <v>119</v>
      </c>
      <c r="I563" s="84">
        <f t="shared" si="66"/>
        <v>279.33698755878879</v>
      </c>
      <c r="J563" s="27">
        <f t="shared" si="68"/>
        <v>1.3966849377939439</v>
      </c>
      <c r="K563" s="27" t="str">
        <f t="shared" si="69"/>
        <v>DEJAR</v>
      </c>
      <c r="L563" s="27" t="str">
        <f t="shared" si="70"/>
        <v>DEJAR</v>
      </c>
      <c r="M563" s="27" t="str">
        <f t="shared" si="71"/>
        <v>DEJAR</v>
      </c>
    </row>
    <row r="564" spans="1:13" x14ac:dyDescent="0.25">
      <c r="A564" t="s">
        <v>134</v>
      </c>
      <c r="B564">
        <v>36</v>
      </c>
      <c r="C564" s="64" t="s">
        <v>99</v>
      </c>
      <c r="D564" s="68">
        <v>18</v>
      </c>
      <c r="E564" s="64">
        <v>10</v>
      </c>
      <c r="F564" s="118">
        <f t="shared" si="67"/>
        <v>254.46959999999999</v>
      </c>
      <c r="G564" s="50">
        <v>0.1</v>
      </c>
      <c r="H564" s="50" t="s">
        <v>119</v>
      </c>
      <c r="I564" s="84">
        <f t="shared" si="66"/>
        <v>133.96512701589552</v>
      </c>
      <c r="J564" s="27">
        <f t="shared" si="68"/>
        <v>0.66982563507947757</v>
      </c>
      <c r="K564" s="27" t="str">
        <f t="shared" si="69"/>
        <v>DEJAR</v>
      </c>
      <c r="L564" s="27" t="str">
        <f t="shared" si="70"/>
        <v>DEJAR</v>
      </c>
      <c r="M564" s="27" t="str">
        <f t="shared" si="71"/>
        <v>DEJAR</v>
      </c>
    </row>
    <row r="565" spans="1:13" x14ac:dyDescent="0.25">
      <c r="A565" t="s">
        <v>134</v>
      </c>
      <c r="B565">
        <v>37</v>
      </c>
      <c r="C565" s="64" t="s">
        <v>99</v>
      </c>
      <c r="D565" s="68">
        <v>14.2</v>
      </c>
      <c r="E565" s="64">
        <v>18</v>
      </c>
      <c r="F565" s="118">
        <f t="shared" si="67"/>
        <v>158.368056</v>
      </c>
      <c r="G565" s="50">
        <v>0.1</v>
      </c>
      <c r="H565" s="50" t="s">
        <v>119</v>
      </c>
      <c r="I565" s="84">
        <f t="shared" si="66"/>
        <v>76.125118777836249</v>
      </c>
      <c r="J565" s="27">
        <f t="shared" si="68"/>
        <v>0.38062559388918121</v>
      </c>
      <c r="K565" s="27" t="str">
        <f t="shared" si="69"/>
        <v>DEJAR</v>
      </c>
      <c r="L565" s="27" t="str">
        <f t="shared" si="70"/>
        <v>DEJAR</v>
      </c>
      <c r="M565" s="27" t="str">
        <f t="shared" si="71"/>
        <v>DEJAR</v>
      </c>
    </row>
    <row r="566" spans="1:13" x14ac:dyDescent="0.25">
      <c r="A566" t="s">
        <v>134</v>
      </c>
      <c r="B566" s="62">
        <v>38</v>
      </c>
      <c r="C566" s="62" t="s">
        <v>99</v>
      </c>
      <c r="D566" s="69">
        <v>18</v>
      </c>
      <c r="E566" s="69">
        <v>12</v>
      </c>
      <c r="F566" s="118">
        <f t="shared" si="67"/>
        <v>254.46959999999999</v>
      </c>
      <c r="G566" s="50">
        <v>0.1</v>
      </c>
      <c r="H566" s="50" t="s">
        <v>119</v>
      </c>
      <c r="I566" s="84">
        <f t="shared" si="66"/>
        <v>133.96512701589552</v>
      </c>
      <c r="J566" s="27">
        <f t="shared" si="68"/>
        <v>0.66982563507947757</v>
      </c>
      <c r="K566" s="27" t="str">
        <f t="shared" si="69"/>
        <v>DEJAR</v>
      </c>
      <c r="L566" s="27" t="str">
        <f t="shared" si="70"/>
        <v>DEJAR</v>
      </c>
      <c r="M566" s="27" t="str">
        <f t="shared" si="71"/>
        <v>DEJAR</v>
      </c>
    </row>
    <row r="567" spans="1:13" x14ac:dyDescent="0.25">
      <c r="A567" t="s">
        <v>135</v>
      </c>
      <c r="B567">
        <v>1</v>
      </c>
      <c r="C567" s="64" t="s">
        <v>103</v>
      </c>
      <c r="D567" s="68">
        <v>120.8</v>
      </c>
      <c r="E567" s="62">
        <v>20</v>
      </c>
      <c r="F567" s="118">
        <f t="shared" si="67"/>
        <v>11461.059455999999</v>
      </c>
      <c r="G567" s="50">
        <v>0.1</v>
      </c>
      <c r="H567" s="50" t="s">
        <v>119</v>
      </c>
      <c r="I567" s="84">
        <f t="shared" si="66"/>
        <v>12521.736199506189</v>
      </c>
      <c r="J567" s="27">
        <f t="shared" si="68"/>
        <v>62.608680997530946</v>
      </c>
      <c r="K567" s="27" t="str">
        <f t="shared" si="69"/>
        <v>DEJAR</v>
      </c>
      <c r="L567" s="27" t="str">
        <f t="shared" si="70"/>
        <v>DEJAR</v>
      </c>
      <c r="M567" s="27" t="str">
        <f t="shared" si="71"/>
        <v>DEJAR</v>
      </c>
    </row>
    <row r="568" spans="1:13" x14ac:dyDescent="0.25">
      <c r="A568" t="s">
        <v>135</v>
      </c>
      <c r="B568">
        <v>2</v>
      </c>
      <c r="C568" s="64" t="s">
        <v>103</v>
      </c>
      <c r="D568" s="68">
        <v>106</v>
      </c>
      <c r="E568" s="64">
        <v>18</v>
      </c>
      <c r="F568" s="118">
        <f t="shared" si="67"/>
        <v>8824.7543999999998</v>
      </c>
      <c r="G568" s="50">
        <v>0.1</v>
      </c>
      <c r="H568" s="50" t="s">
        <v>119</v>
      </c>
      <c r="I568" s="84">
        <f t="shared" si="66"/>
        <v>9170.0979473510888</v>
      </c>
      <c r="J568" s="27">
        <f t="shared" si="68"/>
        <v>45.850489736755442</v>
      </c>
      <c r="K568" s="27" t="str">
        <f t="shared" si="69"/>
        <v>DEJAR</v>
      </c>
      <c r="L568" s="27" t="str">
        <f t="shared" si="70"/>
        <v>DEJAR</v>
      </c>
      <c r="M568" s="27" t="str">
        <f t="shared" si="71"/>
        <v>DEJAR</v>
      </c>
    </row>
    <row r="569" spans="1:13" x14ac:dyDescent="0.25">
      <c r="A569" t="s">
        <v>135</v>
      </c>
      <c r="B569">
        <v>3</v>
      </c>
      <c r="C569" s="64" t="s">
        <v>91</v>
      </c>
      <c r="D569" s="68">
        <v>23.3</v>
      </c>
      <c r="E569" s="64">
        <v>10</v>
      </c>
      <c r="F569" s="118">
        <f t="shared" si="67"/>
        <v>426.385806</v>
      </c>
      <c r="G569" s="50">
        <v>0.1</v>
      </c>
      <c r="H569" s="50" t="s">
        <v>119</v>
      </c>
      <c r="I569" s="84">
        <f t="shared" si="66"/>
        <v>247.82419427392574</v>
      </c>
      <c r="J569" s="27">
        <f t="shared" si="68"/>
        <v>1.2391209713696287</v>
      </c>
      <c r="K569" s="27" t="str">
        <f t="shared" si="69"/>
        <v>DEJAR</v>
      </c>
      <c r="L569" s="27" t="str">
        <f t="shared" si="70"/>
        <v>DEJAR</v>
      </c>
      <c r="M569" s="27" t="str">
        <f t="shared" si="71"/>
        <v>DEJAR</v>
      </c>
    </row>
    <row r="570" spans="1:13" x14ac:dyDescent="0.25">
      <c r="A570" t="s">
        <v>135</v>
      </c>
      <c r="B570">
        <v>4</v>
      </c>
      <c r="C570" s="64" t="s">
        <v>91</v>
      </c>
      <c r="D570" s="68">
        <v>25.7</v>
      </c>
      <c r="E570" s="64">
        <v>8</v>
      </c>
      <c r="F570" s="118">
        <f t="shared" si="67"/>
        <v>518.74884599999996</v>
      </c>
      <c r="G570" s="50">
        <v>0.1</v>
      </c>
      <c r="H570" s="50" t="s">
        <v>119</v>
      </c>
      <c r="I570" s="84">
        <f t="shared" si="66"/>
        <v>313.05950220812758</v>
      </c>
      <c r="J570" s="27">
        <f t="shared" si="68"/>
        <v>1.5652975110406377</v>
      </c>
      <c r="K570" s="27" t="str">
        <f t="shared" si="69"/>
        <v>DEJAR</v>
      </c>
      <c r="L570" s="27" t="str">
        <f t="shared" si="70"/>
        <v>DEJAR</v>
      </c>
      <c r="M570" s="27" t="str">
        <f t="shared" si="71"/>
        <v>DEJAR</v>
      </c>
    </row>
    <row r="571" spans="1:13" x14ac:dyDescent="0.25">
      <c r="A571" t="s">
        <v>135</v>
      </c>
      <c r="B571">
        <v>5</v>
      </c>
      <c r="C571" s="64" t="s">
        <v>91</v>
      </c>
      <c r="D571" s="68">
        <v>67</v>
      </c>
      <c r="E571" s="64">
        <v>12</v>
      </c>
      <c r="F571" s="118">
        <f t="shared" si="67"/>
        <v>3525.6606000000002</v>
      </c>
      <c r="G571" s="50">
        <v>0.1</v>
      </c>
      <c r="H571" s="50" t="s">
        <v>119</v>
      </c>
      <c r="I571" s="84">
        <f t="shared" si="66"/>
        <v>3072.5909322050679</v>
      </c>
      <c r="J571" s="27">
        <f t="shared" si="68"/>
        <v>15.362954661025338</v>
      </c>
      <c r="K571" s="27" t="str">
        <f t="shared" si="69"/>
        <v>DEJAR</v>
      </c>
      <c r="L571" s="27" t="str">
        <f t="shared" si="70"/>
        <v>DEJAR</v>
      </c>
      <c r="M571" s="27" t="str">
        <f t="shared" si="71"/>
        <v>DEJAR</v>
      </c>
    </row>
    <row r="572" spans="1:13" x14ac:dyDescent="0.25">
      <c r="A572" t="s">
        <v>135</v>
      </c>
      <c r="B572">
        <v>6</v>
      </c>
      <c r="C572" s="64" t="s">
        <v>105</v>
      </c>
      <c r="D572" s="68">
        <v>24</v>
      </c>
      <c r="E572" s="64">
        <v>12</v>
      </c>
      <c r="F572" s="118">
        <f t="shared" si="67"/>
        <v>452.3904</v>
      </c>
      <c r="G572" s="50">
        <v>0.1</v>
      </c>
      <c r="H572" s="83" t="s">
        <v>118</v>
      </c>
      <c r="I572" s="84">
        <f t="shared" ref="I572:I573" si="72">0.15991*D572^2.32764</f>
        <v>260.92189134611579</v>
      </c>
      <c r="J572" s="27">
        <f t="shared" si="68"/>
        <v>1.3046094567305788</v>
      </c>
      <c r="K572" s="27" t="str">
        <f t="shared" si="69"/>
        <v>DEJAR</v>
      </c>
      <c r="L572" s="27" t="str">
        <f t="shared" si="70"/>
        <v>DEJAR</v>
      </c>
      <c r="M572" s="27" t="str">
        <f t="shared" si="71"/>
        <v>DEJAR</v>
      </c>
    </row>
    <row r="573" spans="1:13" x14ac:dyDescent="0.25">
      <c r="A573" t="s">
        <v>135</v>
      </c>
      <c r="B573">
        <v>7</v>
      </c>
      <c r="C573" s="64" t="s">
        <v>105</v>
      </c>
      <c r="D573" s="68">
        <v>38</v>
      </c>
      <c r="E573" s="64">
        <v>14</v>
      </c>
      <c r="F573" s="118">
        <f t="shared" si="67"/>
        <v>1134.1176</v>
      </c>
      <c r="G573" s="50">
        <v>0.1</v>
      </c>
      <c r="H573" s="83" t="s">
        <v>118</v>
      </c>
      <c r="I573" s="84">
        <f t="shared" si="72"/>
        <v>760.40176124087304</v>
      </c>
      <c r="J573" s="27">
        <f t="shared" si="68"/>
        <v>3.8020088062043649</v>
      </c>
      <c r="K573" s="27" t="str">
        <f t="shared" si="69"/>
        <v>DEJAR</v>
      </c>
      <c r="L573" s="27" t="str">
        <f t="shared" si="70"/>
        <v>DEJAR</v>
      </c>
      <c r="M573" s="27" t="str">
        <f t="shared" si="71"/>
        <v>DEJAR</v>
      </c>
    </row>
    <row r="574" spans="1:13" x14ac:dyDescent="0.25">
      <c r="A574" t="s">
        <v>135</v>
      </c>
      <c r="B574">
        <v>8</v>
      </c>
      <c r="C574" s="64" t="s">
        <v>91</v>
      </c>
      <c r="D574" s="68">
        <v>28</v>
      </c>
      <c r="E574" s="64">
        <v>12</v>
      </c>
      <c r="F574" s="118">
        <f t="shared" si="67"/>
        <v>615.75360000000001</v>
      </c>
      <c r="G574" s="50">
        <v>0.1</v>
      </c>
      <c r="H574" s="50" t="s">
        <v>119</v>
      </c>
      <c r="I574" s="84">
        <f>0.13647*D574^2.38351</f>
        <v>384.0191047547313</v>
      </c>
      <c r="J574" s="27">
        <f t="shared" si="68"/>
        <v>1.9200955237736563</v>
      </c>
      <c r="K574" s="27" t="str">
        <f t="shared" si="69"/>
        <v>DEJAR</v>
      </c>
      <c r="L574" s="27" t="str">
        <f t="shared" si="70"/>
        <v>DEJAR</v>
      </c>
      <c r="M574" s="27" t="str">
        <f t="shared" si="71"/>
        <v>DEJAR</v>
      </c>
    </row>
    <row r="575" spans="1:13" x14ac:dyDescent="0.25">
      <c r="A575" t="s">
        <v>135</v>
      </c>
      <c r="B575">
        <v>9</v>
      </c>
      <c r="C575" s="64" t="s">
        <v>105</v>
      </c>
      <c r="D575" s="68">
        <v>41.1</v>
      </c>
      <c r="E575" s="64">
        <v>17</v>
      </c>
      <c r="F575" s="118">
        <f t="shared" si="67"/>
        <v>1326.7055339999999</v>
      </c>
      <c r="G575" s="50">
        <v>0.1</v>
      </c>
      <c r="H575" s="83" t="s">
        <v>118</v>
      </c>
      <c r="I575" s="84">
        <f>0.15991*D575^2.32764</f>
        <v>912.67972222150445</v>
      </c>
      <c r="J575" s="27">
        <f t="shared" si="68"/>
        <v>4.5633986111075213</v>
      </c>
      <c r="K575" s="27" t="str">
        <f t="shared" si="69"/>
        <v>DEJAR</v>
      </c>
      <c r="L575" s="27" t="str">
        <f t="shared" si="70"/>
        <v>DEJAR</v>
      </c>
      <c r="M575" s="27" t="str">
        <f t="shared" si="71"/>
        <v>DEJAR</v>
      </c>
    </row>
    <row r="576" spans="1:13" x14ac:dyDescent="0.25">
      <c r="A576" t="s">
        <v>135</v>
      </c>
      <c r="B576">
        <v>10</v>
      </c>
      <c r="C576" s="64" t="s">
        <v>91</v>
      </c>
      <c r="D576" s="68">
        <v>12.9</v>
      </c>
      <c r="E576" s="64">
        <v>10</v>
      </c>
      <c r="F576" s="118">
        <f t="shared" si="67"/>
        <v>130.69841399999999</v>
      </c>
      <c r="G576" s="50">
        <v>0.1</v>
      </c>
      <c r="H576" s="50" t="s">
        <v>119</v>
      </c>
      <c r="I576" s="84">
        <f t="shared" ref="I576:I577" si="73">0.13647*D576^2.38351</f>
        <v>60.553447220925285</v>
      </c>
      <c r="J576" s="27">
        <f t="shared" si="68"/>
        <v>0.30276723610462641</v>
      </c>
      <c r="K576" s="27" t="str">
        <f t="shared" si="69"/>
        <v>DEJAR</v>
      </c>
      <c r="L576" s="27" t="str">
        <f t="shared" si="70"/>
        <v>DEJAR</v>
      </c>
      <c r="M576" s="27" t="str">
        <f t="shared" si="71"/>
        <v>DEJAR</v>
      </c>
    </row>
    <row r="577" spans="1:13" x14ac:dyDescent="0.25">
      <c r="A577" t="s">
        <v>135</v>
      </c>
      <c r="B577">
        <v>11</v>
      </c>
      <c r="C577" s="64" t="s">
        <v>91</v>
      </c>
      <c r="D577" s="68">
        <v>21</v>
      </c>
      <c r="E577" s="64">
        <v>9</v>
      </c>
      <c r="F577" s="118">
        <f t="shared" si="67"/>
        <v>346.3614</v>
      </c>
      <c r="G577" s="50">
        <v>0.1</v>
      </c>
      <c r="H577" s="50" t="s">
        <v>119</v>
      </c>
      <c r="I577" s="84">
        <f t="shared" si="73"/>
        <v>193.44615534703902</v>
      </c>
      <c r="J577" s="27">
        <f t="shared" si="68"/>
        <v>0.96723077673519509</v>
      </c>
      <c r="K577" s="27" t="str">
        <f t="shared" si="69"/>
        <v>DEJAR</v>
      </c>
      <c r="L577" s="27" t="str">
        <f t="shared" si="70"/>
        <v>DEJAR</v>
      </c>
      <c r="M577" s="27" t="str">
        <f t="shared" si="71"/>
        <v>DEJAR</v>
      </c>
    </row>
    <row r="578" spans="1:13" x14ac:dyDescent="0.25">
      <c r="A578" t="s">
        <v>135</v>
      </c>
      <c r="B578">
        <v>12</v>
      </c>
      <c r="C578" s="64" t="s">
        <v>105</v>
      </c>
      <c r="D578" s="68">
        <v>24.2</v>
      </c>
      <c r="E578" s="64">
        <v>12</v>
      </c>
      <c r="F578" s="118">
        <f t="shared" si="67"/>
        <v>459.961656</v>
      </c>
      <c r="G578" s="50">
        <v>0.1</v>
      </c>
      <c r="H578" s="83" t="s">
        <v>118</v>
      </c>
      <c r="I578" s="84">
        <f>0.15991*D578^2.32764</f>
        <v>266.01101588984119</v>
      </c>
      <c r="J578" s="27">
        <f t="shared" si="68"/>
        <v>1.3300550794492056</v>
      </c>
      <c r="K578" s="27" t="str">
        <f t="shared" si="69"/>
        <v>DEJAR</v>
      </c>
      <c r="L578" s="27" t="str">
        <f t="shared" si="70"/>
        <v>DEJAR</v>
      </c>
      <c r="M578" s="27" t="str">
        <f t="shared" si="71"/>
        <v>DEJAR</v>
      </c>
    </row>
    <row r="579" spans="1:13" x14ac:dyDescent="0.25">
      <c r="A579" t="s">
        <v>135</v>
      </c>
      <c r="B579">
        <v>13</v>
      </c>
      <c r="C579" s="64" t="s">
        <v>104</v>
      </c>
      <c r="D579" s="68">
        <v>22.9</v>
      </c>
      <c r="E579" s="64">
        <v>14</v>
      </c>
      <c r="F579" s="118">
        <f t="shared" ref="F579:F642" si="74">(3.1416/4)*D579^2</f>
        <v>411.87161399999997</v>
      </c>
      <c r="G579" s="50">
        <v>0.1</v>
      </c>
      <c r="H579" s="50" t="s">
        <v>119</v>
      </c>
      <c r="I579" s="84">
        <f>0.13647*D579^2.38351</f>
        <v>237.80372985103713</v>
      </c>
      <c r="J579" s="27">
        <f t="shared" ref="J579:J642" si="75">((I579/1000)*0.5)/G579</f>
        <v>1.1890186492551855</v>
      </c>
      <c r="K579" s="27" t="str">
        <f t="shared" ref="K579:K642" si="76">+IF(D579&gt;=10,"DEJAR","DEPURAR")</f>
        <v>DEJAR</v>
      </c>
      <c r="L579" s="27" t="str">
        <f t="shared" ref="L579:L642" si="77">+IF(E579&gt;=5,"DEJAR","DEPURAR")</f>
        <v>DEJAR</v>
      </c>
      <c r="M579" s="27" t="str">
        <f t="shared" ref="M579:M642" si="78">+IF(AND(K579="DEJAR",L579="DEJAR"),"DEJAR","DEPURAR")</f>
        <v>DEJAR</v>
      </c>
    </row>
    <row r="580" spans="1:13" x14ac:dyDescent="0.25">
      <c r="A580" t="s">
        <v>135</v>
      </c>
      <c r="B580">
        <v>14</v>
      </c>
      <c r="C580" s="64" t="s">
        <v>105</v>
      </c>
      <c r="D580" s="68">
        <v>23</v>
      </c>
      <c r="E580" s="64">
        <v>14</v>
      </c>
      <c r="F580" s="118">
        <f t="shared" si="74"/>
        <v>415.47660000000002</v>
      </c>
      <c r="G580" s="50">
        <v>0.1</v>
      </c>
      <c r="H580" s="83" t="s">
        <v>118</v>
      </c>
      <c r="I580" s="84">
        <f t="shared" ref="I580:I581" si="79">0.15991*D580^2.32764</f>
        <v>236.31310333101464</v>
      </c>
      <c r="J580" s="27">
        <f t="shared" si="75"/>
        <v>1.1815655166550731</v>
      </c>
      <c r="K580" s="27" t="str">
        <f t="shared" si="76"/>
        <v>DEJAR</v>
      </c>
      <c r="L580" s="27" t="str">
        <f t="shared" si="77"/>
        <v>DEJAR</v>
      </c>
      <c r="M580" s="27" t="str">
        <f t="shared" si="78"/>
        <v>DEJAR</v>
      </c>
    </row>
    <row r="581" spans="1:13" x14ac:dyDescent="0.25">
      <c r="A581" t="s">
        <v>135</v>
      </c>
      <c r="B581">
        <v>15</v>
      </c>
      <c r="C581" s="64" t="s">
        <v>105</v>
      </c>
      <c r="D581" s="68">
        <v>19</v>
      </c>
      <c r="E581" s="64">
        <v>15</v>
      </c>
      <c r="F581" s="118">
        <f t="shared" si="74"/>
        <v>283.52940000000001</v>
      </c>
      <c r="G581" s="50">
        <v>0.1</v>
      </c>
      <c r="H581" s="83" t="s">
        <v>118</v>
      </c>
      <c r="I581" s="84">
        <f t="shared" si="79"/>
        <v>151.47942747069629</v>
      </c>
      <c r="J581" s="27">
        <f t="shared" si="75"/>
        <v>0.75739713735348135</v>
      </c>
      <c r="K581" s="27" t="str">
        <f t="shared" si="76"/>
        <v>DEJAR</v>
      </c>
      <c r="L581" s="27" t="str">
        <f t="shared" si="77"/>
        <v>DEJAR</v>
      </c>
      <c r="M581" s="27" t="str">
        <f t="shared" si="78"/>
        <v>DEJAR</v>
      </c>
    </row>
    <row r="582" spans="1:13" x14ac:dyDescent="0.25">
      <c r="A582" t="s">
        <v>135</v>
      </c>
      <c r="B582">
        <v>16</v>
      </c>
      <c r="C582" s="64" t="s">
        <v>92</v>
      </c>
      <c r="D582" s="68">
        <v>18</v>
      </c>
      <c r="E582" s="64">
        <v>12</v>
      </c>
      <c r="F582" s="118">
        <f t="shared" si="74"/>
        <v>254.46959999999999</v>
      </c>
      <c r="G582" s="50">
        <v>0.1</v>
      </c>
      <c r="H582" s="50" t="s">
        <v>119</v>
      </c>
      <c r="I582" s="84">
        <f t="shared" ref="I582:I584" si="80">0.13647*D582^2.38351</f>
        <v>133.96512701589552</v>
      </c>
      <c r="J582" s="27">
        <f t="shared" si="75"/>
        <v>0.66982563507947757</v>
      </c>
      <c r="K582" s="27" t="str">
        <f t="shared" si="76"/>
        <v>DEJAR</v>
      </c>
      <c r="L582" s="27" t="str">
        <f t="shared" si="77"/>
        <v>DEJAR</v>
      </c>
      <c r="M582" s="27" t="str">
        <f t="shared" si="78"/>
        <v>DEJAR</v>
      </c>
    </row>
    <row r="583" spans="1:13" x14ac:dyDescent="0.25">
      <c r="A583" t="s">
        <v>135</v>
      </c>
      <c r="B583">
        <v>17</v>
      </c>
      <c r="C583" s="64" t="s">
        <v>91</v>
      </c>
      <c r="D583" s="68">
        <v>19</v>
      </c>
      <c r="E583" s="64">
        <v>10</v>
      </c>
      <c r="F583" s="118">
        <f t="shared" si="74"/>
        <v>283.52940000000001</v>
      </c>
      <c r="G583" s="50">
        <v>0.1</v>
      </c>
      <c r="H583" s="50" t="s">
        <v>119</v>
      </c>
      <c r="I583" s="84">
        <f t="shared" si="80"/>
        <v>152.39095368994771</v>
      </c>
      <c r="J583" s="27">
        <f t="shared" si="75"/>
        <v>0.76195476844973853</v>
      </c>
      <c r="K583" s="27" t="str">
        <f t="shared" si="76"/>
        <v>DEJAR</v>
      </c>
      <c r="L583" s="27" t="str">
        <f t="shared" si="77"/>
        <v>DEJAR</v>
      </c>
      <c r="M583" s="27" t="str">
        <f t="shared" si="78"/>
        <v>DEJAR</v>
      </c>
    </row>
    <row r="584" spans="1:13" x14ac:dyDescent="0.25">
      <c r="A584" t="s">
        <v>135</v>
      </c>
      <c r="B584">
        <v>18</v>
      </c>
      <c r="C584" s="64" t="s">
        <v>91</v>
      </c>
      <c r="D584" s="68">
        <v>20</v>
      </c>
      <c r="E584" s="64">
        <v>8</v>
      </c>
      <c r="F584" s="118">
        <f t="shared" si="74"/>
        <v>314.15999999999997</v>
      </c>
      <c r="G584" s="50">
        <v>0.1</v>
      </c>
      <c r="H584" s="50" t="s">
        <v>119</v>
      </c>
      <c r="I584" s="84">
        <f t="shared" si="80"/>
        <v>172.20874292148596</v>
      </c>
      <c r="J584" s="27">
        <f t="shared" si="75"/>
        <v>0.86104371460742979</v>
      </c>
      <c r="K584" s="27" t="str">
        <f t="shared" si="76"/>
        <v>DEJAR</v>
      </c>
      <c r="L584" s="27" t="str">
        <f t="shared" si="77"/>
        <v>DEJAR</v>
      </c>
      <c r="M584" s="27" t="str">
        <f t="shared" si="78"/>
        <v>DEJAR</v>
      </c>
    </row>
    <row r="585" spans="1:13" x14ac:dyDescent="0.25">
      <c r="A585" t="s">
        <v>135</v>
      </c>
      <c r="B585">
        <v>19</v>
      </c>
      <c r="C585" s="64" t="s">
        <v>105</v>
      </c>
      <c r="D585" s="68">
        <v>37.5</v>
      </c>
      <c r="E585" s="64">
        <v>14</v>
      </c>
      <c r="F585" s="118">
        <f t="shared" si="74"/>
        <v>1104.46875</v>
      </c>
      <c r="G585" s="50">
        <v>0.1</v>
      </c>
      <c r="H585" s="83" t="s">
        <v>118</v>
      </c>
      <c r="I585" s="84">
        <f t="shared" ref="I585:I590" si="81">0.15991*D585^2.32764</f>
        <v>737.31617818124994</v>
      </c>
      <c r="J585" s="27">
        <f t="shared" si="75"/>
        <v>3.6865808909062494</v>
      </c>
      <c r="K585" s="27" t="str">
        <f t="shared" si="76"/>
        <v>DEJAR</v>
      </c>
      <c r="L585" s="27" t="str">
        <f t="shared" si="77"/>
        <v>DEJAR</v>
      </c>
      <c r="M585" s="27" t="str">
        <f t="shared" si="78"/>
        <v>DEJAR</v>
      </c>
    </row>
    <row r="586" spans="1:13" x14ac:dyDescent="0.25">
      <c r="A586" t="s">
        <v>135</v>
      </c>
      <c r="B586">
        <v>20</v>
      </c>
      <c r="C586" s="64" t="s">
        <v>105</v>
      </c>
      <c r="D586" s="68">
        <v>42.3</v>
      </c>
      <c r="E586" s="64">
        <v>14</v>
      </c>
      <c r="F586" s="118">
        <f t="shared" si="74"/>
        <v>1405.3083659999998</v>
      </c>
      <c r="G586" s="50">
        <v>0.1</v>
      </c>
      <c r="H586" s="83" t="s">
        <v>118</v>
      </c>
      <c r="I586" s="84">
        <f t="shared" si="81"/>
        <v>975.91168044174481</v>
      </c>
      <c r="J586" s="27">
        <f t="shared" si="75"/>
        <v>4.8795584022087235</v>
      </c>
      <c r="K586" s="27" t="str">
        <f t="shared" si="76"/>
        <v>DEJAR</v>
      </c>
      <c r="L586" s="27" t="str">
        <f t="shared" si="77"/>
        <v>DEJAR</v>
      </c>
      <c r="M586" s="27" t="str">
        <f t="shared" si="78"/>
        <v>DEJAR</v>
      </c>
    </row>
    <row r="587" spans="1:13" x14ac:dyDescent="0.25">
      <c r="A587" t="s">
        <v>135</v>
      </c>
      <c r="B587">
        <v>21</v>
      </c>
      <c r="C587" s="64" t="s">
        <v>105</v>
      </c>
      <c r="D587" s="68">
        <v>21.7</v>
      </c>
      <c r="E587" s="64">
        <v>10</v>
      </c>
      <c r="F587" s="118">
        <f t="shared" si="74"/>
        <v>369.83700599999997</v>
      </c>
      <c r="G587" s="50">
        <v>0.1</v>
      </c>
      <c r="H587" s="83" t="s">
        <v>118</v>
      </c>
      <c r="I587" s="84">
        <f t="shared" si="81"/>
        <v>206.38244735933765</v>
      </c>
      <c r="J587" s="27">
        <f t="shared" si="75"/>
        <v>1.0319122367966882</v>
      </c>
      <c r="K587" s="27" t="str">
        <f t="shared" si="76"/>
        <v>DEJAR</v>
      </c>
      <c r="L587" s="27" t="str">
        <f t="shared" si="77"/>
        <v>DEJAR</v>
      </c>
      <c r="M587" s="27" t="str">
        <f t="shared" si="78"/>
        <v>DEJAR</v>
      </c>
    </row>
    <row r="588" spans="1:13" x14ac:dyDescent="0.25">
      <c r="A588" t="s">
        <v>135</v>
      </c>
      <c r="B588">
        <v>22</v>
      </c>
      <c r="C588" s="64" t="s">
        <v>105</v>
      </c>
      <c r="D588" s="68">
        <v>49</v>
      </c>
      <c r="E588" s="64">
        <v>21</v>
      </c>
      <c r="F588" s="118">
        <f t="shared" si="74"/>
        <v>1885.7454</v>
      </c>
      <c r="G588" s="50">
        <v>0.1</v>
      </c>
      <c r="H588" s="83" t="s">
        <v>118</v>
      </c>
      <c r="I588" s="84">
        <f t="shared" si="81"/>
        <v>1374.1800111509867</v>
      </c>
      <c r="J588" s="27">
        <f t="shared" si="75"/>
        <v>6.8709000557549338</v>
      </c>
      <c r="K588" s="27" t="str">
        <f t="shared" si="76"/>
        <v>DEJAR</v>
      </c>
      <c r="L588" s="27" t="str">
        <f t="shared" si="77"/>
        <v>DEJAR</v>
      </c>
      <c r="M588" s="27" t="str">
        <f t="shared" si="78"/>
        <v>DEJAR</v>
      </c>
    </row>
    <row r="589" spans="1:13" x14ac:dyDescent="0.25">
      <c r="A589" t="s">
        <v>135</v>
      </c>
      <c r="B589">
        <v>23</v>
      </c>
      <c r="C589" s="64" t="s">
        <v>95</v>
      </c>
      <c r="D589" s="68">
        <v>53.6</v>
      </c>
      <c r="E589" s="64">
        <v>14</v>
      </c>
      <c r="F589" s="118">
        <f t="shared" si="74"/>
        <v>2256.4227839999999</v>
      </c>
      <c r="G589" s="50">
        <v>0.1</v>
      </c>
      <c r="H589" s="83" t="s">
        <v>118</v>
      </c>
      <c r="I589" s="84">
        <f t="shared" si="81"/>
        <v>1693.3578849870275</v>
      </c>
      <c r="J589" s="27">
        <f t="shared" si="75"/>
        <v>8.4667894249351363</v>
      </c>
      <c r="K589" s="27" t="str">
        <f t="shared" si="76"/>
        <v>DEJAR</v>
      </c>
      <c r="L589" s="27" t="str">
        <f t="shared" si="77"/>
        <v>DEJAR</v>
      </c>
      <c r="M589" s="27" t="str">
        <f t="shared" si="78"/>
        <v>DEJAR</v>
      </c>
    </row>
    <row r="590" spans="1:13" x14ac:dyDescent="0.25">
      <c r="A590" t="s">
        <v>135</v>
      </c>
      <c r="B590">
        <v>24</v>
      </c>
      <c r="C590" s="64" t="s">
        <v>95</v>
      </c>
      <c r="D590" s="68">
        <v>13.5</v>
      </c>
      <c r="E590" s="64">
        <v>14</v>
      </c>
      <c r="F590" s="118">
        <f t="shared" si="74"/>
        <v>143.13915</v>
      </c>
      <c r="G590" s="50">
        <v>0.1</v>
      </c>
      <c r="H590" s="83" t="s">
        <v>118</v>
      </c>
      <c r="I590" s="84">
        <f t="shared" si="81"/>
        <v>68.373170082129207</v>
      </c>
      <c r="J590" s="27">
        <f t="shared" si="75"/>
        <v>0.34186585041064599</v>
      </c>
      <c r="K590" s="27" t="str">
        <f t="shared" si="76"/>
        <v>DEJAR</v>
      </c>
      <c r="L590" s="27" t="str">
        <f t="shared" si="77"/>
        <v>DEJAR</v>
      </c>
      <c r="M590" s="27" t="str">
        <f t="shared" si="78"/>
        <v>DEJAR</v>
      </c>
    </row>
    <row r="591" spans="1:13" x14ac:dyDescent="0.25">
      <c r="A591" t="s">
        <v>136</v>
      </c>
      <c r="B591">
        <v>1</v>
      </c>
      <c r="C591" s="64" t="s">
        <v>91</v>
      </c>
      <c r="D591" s="68">
        <v>54.1</v>
      </c>
      <c r="E591" s="62">
        <v>12</v>
      </c>
      <c r="F591" s="118">
        <f t="shared" si="74"/>
        <v>2298.716574</v>
      </c>
      <c r="G591" s="50">
        <v>0.1</v>
      </c>
      <c r="H591" s="50" t="s">
        <v>119</v>
      </c>
      <c r="I591" s="84">
        <f t="shared" ref="I591:I645" si="82">0.13647*D591^2.38351</f>
        <v>1845.5686522509536</v>
      </c>
      <c r="J591" s="27">
        <f t="shared" si="75"/>
        <v>9.2278432612547672</v>
      </c>
      <c r="K591" s="27" t="str">
        <f t="shared" si="76"/>
        <v>DEJAR</v>
      </c>
      <c r="L591" s="27" t="str">
        <f t="shared" si="77"/>
        <v>DEJAR</v>
      </c>
      <c r="M591" s="27" t="str">
        <f t="shared" si="78"/>
        <v>DEJAR</v>
      </c>
    </row>
    <row r="592" spans="1:13" x14ac:dyDescent="0.25">
      <c r="A592" t="s">
        <v>136</v>
      </c>
      <c r="B592">
        <v>2</v>
      </c>
      <c r="C592" s="64" t="s">
        <v>104</v>
      </c>
      <c r="D592" s="68">
        <v>44.8</v>
      </c>
      <c r="E592" s="64">
        <v>14</v>
      </c>
      <c r="F592" s="118">
        <f t="shared" si="74"/>
        <v>1576.3292159999999</v>
      </c>
      <c r="G592" s="50">
        <v>0.1</v>
      </c>
      <c r="H592" s="50" t="s">
        <v>119</v>
      </c>
      <c r="I592" s="84">
        <f t="shared" si="82"/>
        <v>1177.266675317426</v>
      </c>
      <c r="J592" s="27">
        <f t="shared" si="75"/>
        <v>5.8863333765871291</v>
      </c>
      <c r="K592" s="27" t="str">
        <f t="shared" si="76"/>
        <v>DEJAR</v>
      </c>
      <c r="L592" s="27" t="str">
        <f t="shared" si="77"/>
        <v>DEJAR</v>
      </c>
      <c r="M592" s="27" t="str">
        <f t="shared" si="78"/>
        <v>DEJAR</v>
      </c>
    </row>
    <row r="593" spans="1:13" x14ac:dyDescent="0.25">
      <c r="A593" t="s">
        <v>136</v>
      </c>
      <c r="B593">
        <v>3</v>
      </c>
      <c r="C593" s="64" t="s">
        <v>104</v>
      </c>
      <c r="D593" s="68">
        <v>18</v>
      </c>
      <c r="E593" s="64">
        <v>11</v>
      </c>
      <c r="F593" s="118">
        <f t="shared" si="74"/>
        <v>254.46959999999999</v>
      </c>
      <c r="G593" s="50">
        <v>0.1</v>
      </c>
      <c r="H593" s="50" t="s">
        <v>119</v>
      </c>
      <c r="I593" s="84">
        <f t="shared" si="82"/>
        <v>133.96512701589552</v>
      </c>
      <c r="J593" s="27">
        <f t="shared" si="75"/>
        <v>0.66982563507947757</v>
      </c>
      <c r="K593" s="27" t="str">
        <f t="shared" si="76"/>
        <v>DEJAR</v>
      </c>
      <c r="L593" s="27" t="str">
        <f t="shared" si="77"/>
        <v>DEJAR</v>
      </c>
      <c r="M593" s="27" t="str">
        <f t="shared" si="78"/>
        <v>DEJAR</v>
      </c>
    </row>
    <row r="594" spans="1:13" x14ac:dyDescent="0.25">
      <c r="A594" t="s">
        <v>136</v>
      </c>
      <c r="B594">
        <v>4</v>
      </c>
      <c r="C594" s="64" t="s">
        <v>104</v>
      </c>
      <c r="D594" s="68">
        <v>16.3</v>
      </c>
      <c r="E594" s="64">
        <v>9</v>
      </c>
      <c r="F594" s="118">
        <f t="shared" si="74"/>
        <v>208.67292599999999</v>
      </c>
      <c r="G594" s="50">
        <v>0.1</v>
      </c>
      <c r="H594" s="50" t="s">
        <v>119</v>
      </c>
      <c r="I594" s="84">
        <f t="shared" si="82"/>
        <v>105.75440558010409</v>
      </c>
      <c r="J594" s="27">
        <f t="shared" si="75"/>
        <v>0.52877202790052036</v>
      </c>
      <c r="K594" s="27" t="str">
        <f t="shared" si="76"/>
        <v>DEJAR</v>
      </c>
      <c r="L594" s="27" t="str">
        <f t="shared" si="77"/>
        <v>DEJAR</v>
      </c>
      <c r="M594" s="27" t="str">
        <f t="shared" si="78"/>
        <v>DEJAR</v>
      </c>
    </row>
    <row r="595" spans="1:13" x14ac:dyDescent="0.25">
      <c r="A595" t="s">
        <v>136</v>
      </c>
      <c r="B595">
        <v>5</v>
      </c>
      <c r="C595" s="64" t="s">
        <v>104</v>
      </c>
      <c r="D595" s="68">
        <v>32.9</v>
      </c>
      <c r="E595" s="64">
        <v>14</v>
      </c>
      <c r="F595" s="118">
        <f t="shared" si="74"/>
        <v>850.1248139999999</v>
      </c>
      <c r="G595" s="50">
        <v>0.1</v>
      </c>
      <c r="H595" s="50" t="s">
        <v>119</v>
      </c>
      <c r="I595" s="84">
        <f t="shared" si="82"/>
        <v>564.01257412218365</v>
      </c>
      <c r="J595" s="27">
        <f t="shared" si="75"/>
        <v>2.8200628706109181</v>
      </c>
      <c r="K595" s="27" t="str">
        <f t="shared" si="76"/>
        <v>DEJAR</v>
      </c>
      <c r="L595" s="27" t="str">
        <f t="shared" si="77"/>
        <v>DEJAR</v>
      </c>
      <c r="M595" s="27" t="str">
        <f t="shared" si="78"/>
        <v>DEJAR</v>
      </c>
    </row>
    <row r="596" spans="1:13" x14ac:dyDescent="0.25">
      <c r="A596" t="s">
        <v>136</v>
      </c>
      <c r="B596">
        <v>6</v>
      </c>
      <c r="C596" s="64" t="s">
        <v>91</v>
      </c>
      <c r="D596" s="68">
        <v>29.3</v>
      </c>
      <c r="E596" s="64">
        <v>13</v>
      </c>
      <c r="F596" s="118">
        <f t="shared" si="74"/>
        <v>674.25804600000004</v>
      </c>
      <c r="G596" s="50">
        <v>0.1</v>
      </c>
      <c r="H596" s="50" t="s">
        <v>119</v>
      </c>
      <c r="I596" s="84">
        <f t="shared" si="82"/>
        <v>427.88871563894975</v>
      </c>
      <c r="J596" s="27">
        <f t="shared" si="75"/>
        <v>2.1394435781947485</v>
      </c>
      <c r="K596" s="27" t="str">
        <f t="shared" si="76"/>
        <v>DEJAR</v>
      </c>
      <c r="L596" s="27" t="str">
        <f t="shared" si="77"/>
        <v>DEJAR</v>
      </c>
      <c r="M596" s="27" t="str">
        <f t="shared" si="78"/>
        <v>DEJAR</v>
      </c>
    </row>
    <row r="597" spans="1:13" x14ac:dyDescent="0.25">
      <c r="A597" t="s">
        <v>136</v>
      </c>
      <c r="B597">
        <v>7</v>
      </c>
      <c r="C597" s="64" t="s">
        <v>92</v>
      </c>
      <c r="D597" s="68">
        <v>35.700000000000003</v>
      </c>
      <c r="E597" s="64">
        <v>14</v>
      </c>
      <c r="F597" s="118">
        <f t="shared" si="74"/>
        <v>1000.9844460000002</v>
      </c>
      <c r="G597" s="50">
        <v>0.1</v>
      </c>
      <c r="H597" s="50" t="s">
        <v>119</v>
      </c>
      <c r="I597" s="84">
        <f t="shared" si="82"/>
        <v>685.23164535335161</v>
      </c>
      <c r="J597" s="27">
        <f t="shared" si="75"/>
        <v>3.4261582267667579</v>
      </c>
      <c r="K597" s="27" t="str">
        <f t="shared" si="76"/>
        <v>DEJAR</v>
      </c>
      <c r="L597" s="27" t="str">
        <f t="shared" si="77"/>
        <v>DEJAR</v>
      </c>
      <c r="M597" s="27" t="str">
        <f t="shared" si="78"/>
        <v>DEJAR</v>
      </c>
    </row>
    <row r="598" spans="1:13" x14ac:dyDescent="0.25">
      <c r="A598" t="s">
        <v>136</v>
      </c>
      <c r="B598">
        <v>8</v>
      </c>
      <c r="C598" s="64" t="s">
        <v>104</v>
      </c>
      <c r="D598" s="68">
        <v>17</v>
      </c>
      <c r="E598" s="64">
        <v>13</v>
      </c>
      <c r="F598" s="118">
        <f t="shared" si="74"/>
        <v>226.98060000000001</v>
      </c>
      <c r="G598" s="50">
        <v>0.1</v>
      </c>
      <c r="H598" s="50" t="s">
        <v>119</v>
      </c>
      <c r="I598" s="84">
        <f t="shared" si="82"/>
        <v>116.90268878718483</v>
      </c>
      <c r="J598" s="27">
        <f t="shared" si="75"/>
        <v>0.58451344393592408</v>
      </c>
      <c r="K598" s="27" t="str">
        <f t="shared" si="76"/>
        <v>DEJAR</v>
      </c>
      <c r="L598" s="27" t="str">
        <f t="shared" si="77"/>
        <v>DEJAR</v>
      </c>
      <c r="M598" s="27" t="str">
        <f t="shared" si="78"/>
        <v>DEJAR</v>
      </c>
    </row>
    <row r="599" spans="1:13" x14ac:dyDescent="0.25">
      <c r="A599" t="s">
        <v>136</v>
      </c>
      <c r="B599">
        <v>9</v>
      </c>
      <c r="C599" s="64" t="s">
        <v>91</v>
      </c>
      <c r="D599" s="68">
        <v>28.1</v>
      </c>
      <c r="E599" s="64">
        <v>15</v>
      </c>
      <c r="F599" s="118">
        <f t="shared" si="74"/>
        <v>620.15969400000006</v>
      </c>
      <c r="G599" s="50">
        <v>0.1</v>
      </c>
      <c r="H599" s="50" t="s">
        <v>119</v>
      </c>
      <c r="I599" s="84">
        <f t="shared" si="82"/>
        <v>387.29616096533618</v>
      </c>
      <c r="J599" s="27">
        <f t="shared" si="75"/>
        <v>1.9364808048266808</v>
      </c>
      <c r="K599" s="27" t="str">
        <f t="shared" si="76"/>
        <v>DEJAR</v>
      </c>
      <c r="L599" s="27" t="str">
        <f t="shared" si="77"/>
        <v>DEJAR</v>
      </c>
      <c r="M599" s="27" t="str">
        <f t="shared" si="78"/>
        <v>DEJAR</v>
      </c>
    </row>
    <row r="600" spans="1:13" x14ac:dyDescent="0.25">
      <c r="A600" t="s">
        <v>136</v>
      </c>
      <c r="B600">
        <v>10</v>
      </c>
      <c r="C600" s="64" t="s">
        <v>92</v>
      </c>
      <c r="D600" s="68">
        <v>43.6</v>
      </c>
      <c r="E600" s="64">
        <v>14</v>
      </c>
      <c r="F600" s="118">
        <f t="shared" si="74"/>
        <v>1493.0139839999999</v>
      </c>
      <c r="G600" s="50">
        <v>0.1</v>
      </c>
      <c r="H600" s="50" t="s">
        <v>119</v>
      </c>
      <c r="I600" s="84">
        <f t="shared" si="82"/>
        <v>1103.4931296455202</v>
      </c>
      <c r="J600" s="27">
        <f t="shared" si="75"/>
        <v>5.5174656482276001</v>
      </c>
      <c r="K600" s="27" t="str">
        <f t="shared" si="76"/>
        <v>DEJAR</v>
      </c>
      <c r="L600" s="27" t="str">
        <f t="shared" si="77"/>
        <v>DEJAR</v>
      </c>
      <c r="M600" s="27" t="str">
        <f t="shared" si="78"/>
        <v>DEJAR</v>
      </c>
    </row>
    <row r="601" spans="1:13" x14ac:dyDescent="0.25">
      <c r="A601" t="s">
        <v>136</v>
      </c>
      <c r="B601">
        <v>11</v>
      </c>
      <c r="C601" s="64" t="s">
        <v>92</v>
      </c>
      <c r="D601" s="68">
        <v>47</v>
      </c>
      <c r="E601" s="64">
        <v>15</v>
      </c>
      <c r="F601" s="118">
        <f t="shared" si="74"/>
        <v>1734.9485999999999</v>
      </c>
      <c r="G601" s="50">
        <v>0.1</v>
      </c>
      <c r="H601" s="50" t="s">
        <v>119</v>
      </c>
      <c r="I601" s="84">
        <f t="shared" si="82"/>
        <v>1319.7727496718996</v>
      </c>
      <c r="J601" s="27">
        <f t="shared" si="75"/>
        <v>6.5988637483594976</v>
      </c>
      <c r="K601" s="27" t="str">
        <f t="shared" si="76"/>
        <v>DEJAR</v>
      </c>
      <c r="L601" s="27" t="str">
        <f t="shared" si="77"/>
        <v>DEJAR</v>
      </c>
      <c r="M601" s="27" t="str">
        <f t="shared" si="78"/>
        <v>DEJAR</v>
      </c>
    </row>
    <row r="602" spans="1:13" x14ac:dyDescent="0.25">
      <c r="A602" t="s">
        <v>136</v>
      </c>
      <c r="B602">
        <v>12</v>
      </c>
      <c r="C602" s="64" t="s">
        <v>103</v>
      </c>
      <c r="D602" s="68">
        <v>79.2</v>
      </c>
      <c r="E602" s="64">
        <v>20</v>
      </c>
      <c r="F602" s="118">
        <f t="shared" si="74"/>
        <v>4926.5314560000006</v>
      </c>
      <c r="G602" s="50">
        <v>0.1</v>
      </c>
      <c r="H602" s="50" t="s">
        <v>119</v>
      </c>
      <c r="I602" s="84">
        <f t="shared" si="82"/>
        <v>4577.9142033923081</v>
      </c>
      <c r="J602" s="27">
        <f t="shared" si="75"/>
        <v>22.88957101696154</v>
      </c>
      <c r="K602" s="27" t="str">
        <f t="shared" si="76"/>
        <v>DEJAR</v>
      </c>
      <c r="L602" s="27" t="str">
        <f t="shared" si="77"/>
        <v>DEJAR</v>
      </c>
      <c r="M602" s="27" t="str">
        <f t="shared" si="78"/>
        <v>DEJAR</v>
      </c>
    </row>
    <row r="603" spans="1:13" x14ac:dyDescent="0.25">
      <c r="A603" t="s">
        <v>136</v>
      </c>
      <c r="B603">
        <v>13</v>
      </c>
      <c r="C603" s="64" t="s">
        <v>91</v>
      </c>
      <c r="D603" s="68">
        <v>27.1</v>
      </c>
      <c r="E603" s="64">
        <v>10</v>
      </c>
      <c r="F603" s="118">
        <f t="shared" si="74"/>
        <v>576.80561400000011</v>
      </c>
      <c r="G603" s="50">
        <v>0.1</v>
      </c>
      <c r="H603" s="50" t="s">
        <v>119</v>
      </c>
      <c r="I603" s="84">
        <f t="shared" si="82"/>
        <v>355.24978686548639</v>
      </c>
      <c r="J603" s="27">
        <f t="shared" si="75"/>
        <v>1.7762489343274317</v>
      </c>
      <c r="K603" s="27" t="str">
        <f t="shared" si="76"/>
        <v>DEJAR</v>
      </c>
      <c r="L603" s="27" t="str">
        <f t="shared" si="77"/>
        <v>DEJAR</v>
      </c>
      <c r="M603" s="27" t="str">
        <f t="shared" si="78"/>
        <v>DEJAR</v>
      </c>
    </row>
    <row r="604" spans="1:13" x14ac:dyDescent="0.25">
      <c r="A604" t="s">
        <v>136</v>
      </c>
      <c r="B604">
        <v>14</v>
      </c>
      <c r="C604" s="64" t="s">
        <v>92</v>
      </c>
      <c r="D604" s="68">
        <v>11</v>
      </c>
      <c r="E604" s="64">
        <v>8</v>
      </c>
      <c r="F604" s="118">
        <f t="shared" si="74"/>
        <v>95.0334</v>
      </c>
      <c r="G604" s="50">
        <v>0.1</v>
      </c>
      <c r="H604" s="50" t="s">
        <v>119</v>
      </c>
      <c r="I604" s="84">
        <f t="shared" si="82"/>
        <v>41.419711592222448</v>
      </c>
      <c r="J604" s="27">
        <f t="shared" si="75"/>
        <v>0.20709855796111223</v>
      </c>
      <c r="K604" s="27" t="str">
        <f t="shared" si="76"/>
        <v>DEJAR</v>
      </c>
      <c r="L604" s="27" t="str">
        <f t="shared" si="77"/>
        <v>DEJAR</v>
      </c>
      <c r="M604" s="27" t="str">
        <f t="shared" si="78"/>
        <v>DEJAR</v>
      </c>
    </row>
    <row r="605" spans="1:13" x14ac:dyDescent="0.25">
      <c r="A605" t="s">
        <v>136</v>
      </c>
      <c r="B605">
        <v>15</v>
      </c>
      <c r="C605" s="64" t="s">
        <v>91</v>
      </c>
      <c r="D605" s="68">
        <v>33.200000000000003</v>
      </c>
      <c r="E605" s="64">
        <v>10</v>
      </c>
      <c r="F605" s="118">
        <f t="shared" si="74"/>
        <v>865.69929600000012</v>
      </c>
      <c r="G605" s="50">
        <v>0.1</v>
      </c>
      <c r="H605" s="50" t="s">
        <v>119</v>
      </c>
      <c r="I605" s="84">
        <f t="shared" si="82"/>
        <v>576.3483118622363</v>
      </c>
      <c r="J605" s="27">
        <f t="shared" si="75"/>
        <v>2.8817415593111817</v>
      </c>
      <c r="K605" s="27" t="str">
        <f t="shared" si="76"/>
        <v>DEJAR</v>
      </c>
      <c r="L605" s="27" t="str">
        <f t="shared" si="77"/>
        <v>DEJAR</v>
      </c>
      <c r="M605" s="27" t="str">
        <f t="shared" si="78"/>
        <v>DEJAR</v>
      </c>
    </row>
    <row r="606" spans="1:13" x14ac:dyDescent="0.25">
      <c r="A606" t="s">
        <v>136</v>
      </c>
      <c r="B606">
        <v>16</v>
      </c>
      <c r="C606" s="64" t="s">
        <v>91</v>
      </c>
      <c r="D606" s="68">
        <v>20</v>
      </c>
      <c r="E606" s="64">
        <v>13</v>
      </c>
      <c r="F606" s="118">
        <f t="shared" si="74"/>
        <v>314.15999999999997</v>
      </c>
      <c r="G606" s="50">
        <v>0.1</v>
      </c>
      <c r="H606" s="50" t="s">
        <v>119</v>
      </c>
      <c r="I606" s="84">
        <f t="shared" si="82"/>
        <v>172.20874292148596</v>
      </c>
      <c r="J606" s="27">
        <f t="shared" si="75"/>
        <v>0.86104371460742979</v>
      </c>
      <c r="K606" s="27" t="str">
        <f t="shared" si="76"/>
        <v>DEJAR</v>
      </c>
      <c r="L606" s="27" t="str">
        <f t="shared" si="77"/>
        <v>DEJAR</v>
      </c>
      <c r="M606" s="27" t="str">
        <f t="shared" si="78"/>
        <v>DEJAR</v>
      </c>
    </row>
    <row r="607" spans="1:13" x14ac:dyDescent="0.25">
      <c r="A607" t="s">
        <v>136</v>
      </c>
      <c r="B607">
        <v>17</v>
      </c>
      <c r="C607" s="64" t="s">
        <v>92</v>
      </c>
      <c r="D607" s="68">
        <v>38.1</v>
      </c>
      <c r="E607" s="64">
        <v>14</v>
      </c>
      <c r="F607" s="118">
        <f t="shared" si="74"/>
        <v>1140.0944940000002</v>
      </c>
      <c r="G607" s="50">
        <v>0.1</v>
      </c>
      <c r="H607" s="50" t="s">
        <v>119</v>
      </c>
      <c r="I607" s="84">
        <f t="shared" si="82"/>
        <v>800.17997800678654</v>
      </c>
      <c r="J607" s="27">
        <f t="shared" si="75"/>
        <v>4.0008998900339323</v>
      </c>
      <c r="K607" s="27" t="str">
        <f t="shared" si="76"/>
        <v>DEJAR</v>
      </c>
      <c r="L607" s="27" t="str">
        <f t="shared" si="77"/>
        <v>DEJAR</v>
      </c>
      <c r="M607" s="27" t="str">
        <f t="shared" si="78"/>
        <v>DEJAR</v>
      </c>
    </row>
    <row r="608" spans="1:13" x14ac:dyDescent="0.25">
      <c r="A608" t="s">
        <v>136</v>
      </c>
      <c r="B608">
        <v>18</v>
      </c>
      <c r="C608" s="64" t="s">
        <v>104</v>
      </c>
      <c r="D608" s="68">
        <v>18</v>
      </c>
      <c r="E608" s="64">
        <v>9</v>
      </c>
      <c r="F608" s="118">
        <f t="shared" si="74"/>
        <v>254.46959999999999</v>
      </c>
      <c r="G608" s="50">
        <v>0.1</v>
      </c>
      <c r="H608" s="50" t="s">
        <v>119</v>
      </c>
      <c r="I608" s="84">
        <f t="shared" si="82"/>
        <v>133.96512701589552</v>
      </c>
      <c r="J608" s="27">
        <f t="shared" si="75"/>
        <v>0.66982563507947757</v>
      </c>
      <c r="K608" s="27" t="str">
        <f t="shared" si="76"/>
        <v>DEJAR</v>
      </c>
      <c r="L608" s="27" t="str">
        <f t="shared" si="77"/>
        <v>DEJAR</v>
      </c>
      <c r="M608" s="27" t="str">
        <f t="shared" si="78"/>
        <v>DEJAR</v>
      </c>
    </row>
    <row r="609" spans="1:13" x14ac:dyDescent="0.25">
      <c r="A609" t="s">
        <v>136</v>
      </c>
      <c r="B609">
        <v>19</v>
      </c>
      <c r="C609" s="64" t="s">
        <v>91</v>
      </c>
      <c r="D609" s="68">
        <v>20.399999999999999</v>
      </c>
      <c r="E609" s="64">
        <v>11</v>
      </c>
      <c r="F609" s="118">
        <f t="shared" si="74"/>
        <v>326.85206399999998</v>
      </c>
      <c r="G609" s="50">
        <v>0.1</v>
      </c>
      <c r="H609" s="50" t="s">
        <v>119</v>
      </c>
      <c r="I609" s="84">
        <f t="shared" si="82"/>
        <v>180.53183308289158</v>
      </c>
      <c r="J609" s="27">
        <f t="shared" si="75"/>
        <v>0.9026591654144579</v>
      </c>
      <c r="K609" s="27" t="str">
        <f t="shared" si="76"/>
        <v>DEJAR</v>
      </c>
      <c r="L609" s="27" t="str">
        <f t="shared" si="77"/>
        <v>DEJAR</v>
      </c>
      <c r="M609" s="27" t="str">
        <f t="shared" si="78"/>
        <v>DEJAR</v>
      </c>
    </row>
    <row r="610" spans="1:13" x14ac:dyDescent="0.25">
      <c r="A610" t="s">
        <v>136</v>
      </c>
      <c r="B610">
        <v>20</v>
      </c>
      <c r="C610" s="64" t="s">
        <v>104</v>
      </c>
      <c r="D610" s="68">
        <v>35.5</v>
      </c>
      <c r="E610" s="64">
        <v>14</v>
      </c>
      <c r="F610" s="118">
        <f t="shared" si="74"/>
        <v>989.80034999999998</v>
      </c>
      <c r="G610" s="50">
        <v>0.1</v>
      </c>
      <c r="H610" s="50" t="s">
        <v>119</v>
      </c>
      <c r="I610" s="84">
        <f t="shared" si="82"/>
        <v>676.11718300342079</v>
      </c>
      <c r="J610" s="27">
        <f t="shared" si="75"/>
        <v>3.3805859150171038</v>
      </c>
      <c r="K610" s="27" t="str">
        <f t="shared" si="76"/>
        <v>DEJAR</v>
      </c>
      <c r="L610" s="27" t="str">
        <f t="shared" si="77"/>
        <v>DEJAR</v>
      </c>
      <c r="M610" s="27" t="str">
        <f t="shared" si="78"/>
        <v>DEJAR</v>
      </c>
    </row>
    <row r="611" spans="1:13" x14ac:dyDescent="0.25">
      <c r="A611" t="s">
        <v>136</v>
      </c>
      <c r="B611">
        <v>21</v>
      </c>
      <c r="C611" s="64" t="s">
        <v>92</v>
      </c>
      <c r="D611" s="68">
        <v>33.1</v>
      </c>
      <c r="E611" s="64">
        <v>14</v>
      </c>
      <c r="F611" s="118">
        <f t="shared" si="74"/>
        <v>860.49209400000007</v>
      </c>
      <c r="G611" s="50">
        <v>0.1</v>
      </c>
      <c r="H611" s="50" t="s">
        <v>119</v>
      </c>
      <c r="I611" s="84">
        <f t="shared" si="82"/>
        <v>572.21918306598195</v>
      </c>
      <c r="J611" s="27">
        <f t="shared" si="75"/>
        <v>2.8610959153299098</v>
      </c>
      <c r="K611" s="27" t="str">
        <f t="shared" si="76"/>
        <v>DEJAR</v>
      </c>
      <c r="L611" s="27" t="str">
        <f t="shared" si="77"/>
        <v>DEJAR</v>
      </c>
      <c r="M611" s="27" t="str">
        <f t="shared" si="78"/>
        <v>DEJAR</v>
      </c>
    </row>
    <row r="612" spans="1:13" x14ac:dyDescent="0.25">
      <c r="A612" t="s">
        <v>136</v>
      </c>
      <c r="B612">
        <v>22</v>
      </c>
      <c r="C612" s="64" t="s">
        <v>104</v>
      </c>
      <c r="D612" s="68">
        <v>31.5</v>
      </c>
      <c r="E612" s="64">
        <v>14</v>
      </c>
      <c r="F612" s="118">
        <f t="shared" si="74"/>
        <v>779.31314999999995</v>
      </c>
      <c r="G612" s="50">
        <v>0.1</v>
      </c>
      <c r="H612" s="50" t="s">
        <v>119</v>
      </c>
      <c r="I612" s="84">
        <f t="shared" si="82"/>
        <v>508.48176101399235</v>
      </c>
      <c r="J612" s="27">
        <f t="shared" si="75"/>
        <v>2.5424088050699614</v>
      </c>
      <c r="K612" s="27" t="str">
        <f t="shared" si="76"/>
        <v>DEJAR</v>
      </c>
      <c r="L612" s="27" t="str">
        <f t="shared" si="77"/>
        <v>DEJAR</v>
      </c>
      <c r="M612" s="27" t="str">
        <f t="shared" si="78"/>
        <v>DEJAR</v>
      </c>
    </row>
    <row r="613" spans="1:13" x14ac:dyDescent="0.25">
      <c r="A613" t="s">
        <v>136</v>
      </c>
      <c r="B613">
        <v>23</v>
      </c>
      <c r="C613" s="64" t="s">
        <v>104</v>
      </c>
      <c r="D613" s="68">
        <v>30</v>
      </c>
      <c r="E613" s="64">
        <v>15</v>
      </c>
      <c r="F613" s="118">
        <f t="shared" si="74"/>
        <v>706.86</v>
      </c>
      <c r="G613" s="50">
        <v>0.1</v>
      </c>
      <c r="H613" s="50" t="s">
        <v>119</v>
      </c>
      <c r="I613" s="84">
        <f t="shared" si="82"/>
        <v>452.65828470787153</v>
      </c>
      <c r="J613" s="27">
        <f t="shared" si="75"/>
        <v>2.2632914235393575</v>
      </c>
      <c r="K613" s="27" t="str">
        <f t="shared" si="76"/>
        <v>DEJAR</v>
      </c>
      <c r="L613" s="27" t="str">
        <f t="shared" si="77"/>
        <v>DEJAR</v>
      </c>
      <c r="M613" s="27" t="str">
        <f t="shared" si="78"/>
        <v>DEJAR</v>
      </c>
    </row>
    <row r="614" spans="1:13" x14ac:dyDescent="0.25">
      <c r="A614" t="s">
        <v>136</v>
      </c>
      <c r="B614">
        <v>24</v>
      </c>
      <c r="C614" s="64" t="s">
        <v>104</v>
      </c>
      <c r="D614" s="68">
        <v>42.8</v>
      </c>
      <c r="E614" s="64">
        <v>14</v>
      </c>
      <c r="F614" s="118">
        <f t="shared" si="74"/>
        <v>1438.7271359999997</v>
      </c>
      <c r="G614" s="50">
        <v>0.1</v>
      </c>
      <c r="H614" s="50" t="s">
        <v>119</v>
      </c>
      <c r="I614" s="84">
        <f t="shared" si="82"/>
        <v>1055.8439346285654</v>
      </c>
      <c r="J614" s="27">
        <f t="shared" si="75"/>
        <v>5.2792196731428271</v>
      </c>
      <c r="K614" s="27" t="str">
        <f t="shared" si="76"/>
        <v>DEJAR</v>
      </c>
      <c r="L614" s="27" t="str">
        <f t="shared" si="77"/>
        <v>DEJAR</v>
      </c>
      <c r="M614" s="27" t="str">
        <f t="shared" si="78"/>
        <v>DEJAR</v>
      </c>
    </row>
    <row r="615" spans="1:13" x14ac:dyDescent="0.25">
      <c r="A615" t="s">
        <v>136</v>
      </c>
      <c r="B615">
        <v>25</v>
      </c>
      <c r="C615" s="64" t="s">
        <v>103</v>
      </c>
      <c r="D615" s="68">
        <v>27.1</v>
      </c>
      <c r="E615" s="64">
        <v>9</v>
      </c>
      <c r="F615" s="118">
        <f t="shared" si="74"/>
        <v>576.80561400000011</v>
      </c>
      <c r="G615" s="50">
        <v>0.1</v>
      </c>
      <c r="H615" s="50" t="s">
        <v>119</v>
      </c>
      <c r="I615" s="84">
        <f t="shared" si="82"/>
        <v>355.24978686548639</v>
      </c>
      <c r="J615" s="27">
        <f t="shared" si="75"/>
        <v>1.7762489343274317</v>
      </c>
      <c r="K615" s="27" t="str">
        <f t="shared" si="76"/>
        <v>DEJAR</v>
      </c>
      <c r="L615" s="27" t="str">
        <f t="shared" si="77"/>
        <v>DEJAR</v>
      </c>
      <c r="M615" s="27" t="str">
        <f t="shared" si="78"/>
        <v>DEJAR</v>
      </c>
    </row>
    <row r="616" spans="1:13" x14ac:dyDescent="0.25">
      <c r="A616" t="s">
        <v>136</v>
      </c>
      <c r="B616">
        <v>26</v>
      </c>
      <c r="C616" s="64" t="s">
        <v>104</v>
      </c>
      <c r="D616" s="68">
        <v>37.9</v>
      </c>
      <c r="E616" s="64">
        <v>14</v>
      </c>
      <c r="F616" s="118">
        <f t="shared" si="74"/>
        <v>1128.1564139999998</v>
      </c>
      <c r="G616" s="50">
        <v>0.1</v>
      </c>
      <c r="H616" s="50" t="s">
        <v>119</v>
      </c>
      <c r="I616" s="84">
        <f t="shared" si="82"/>
        <v>790.20456615573892</v>
      </c>
      <c r="J616" s="27">
        <f t="shared" si="75"/>
        <v>3.9510228307786943</v>
      </c>
      <c r="K616" s="27" t="str">
        <f t="shared" si="76"/>
        <v>DEJAR</v>
      </c>
      <c r="L616" s="27" t="str">
        <f t="shared" si="77"/>
        <v>DEJAR</v>
      </c>
      <c r="M616" s="27" t="str">
        <f t="shared" si="78"/>
        <v>DEJAR</v>
      </c>
    </row>
    <row r="617" spans="1:13" x14ac:dyDescent="0.25">
      <c r="A617" t="s">
        <v>136</v>
      </c>
      <c r="B617">
        <v>27</v>
      </c>
      <c r="C617" s="64" t="s">
        <v>104</v>
      </c>
      <c r="D617" s="68">
        <v>40</v>
      </c>
      <c r="E617" s="64">
        <v>19</v>
      </c>
      <c r="F617" s="118">
        <f t="shared" si="74"/>
        <v>1256.6399999999999</v>
      </c>
      <c r="G617" s="50">
        <v>0.1</v>
      </c>
      <c r="H617" s="50" t="s">
        <v>119</v>
      </c>
      <c r="I617" s="84">
        <f t="shared" si="82"/>
        <v>898.59335245759792</v>
      </c>
      <c r="J617" s="27">
        <f t="shared" si="75"/>
        <v>4.4929667622879892</v>
      </c>
      <c r="K617" s="27" t="str">
        <f t="shared" si="76"/>
        <v>DEJAR</v>
      </c>
      <c r="L617" s="27" t="str">
        <f t="shared" si="77"/>
        <v>DEJAR</v>
      </c>
      <c r="M617" s="27" t="str">
        <f t="shared" si="78"/>
        <v>DEJAR</v>
      </c>
    </row>
    <row r="618" spans="1:13" x14ac:dyDescent="0.25">
      <c r="A618" t="s">
        <v>136</v>
      </c>
      <c r="B618">
        <v>28</v>
      </c>
      <c r="C618" s="64" t="s">
        <v>104</v>
      </c>
      <c r="D618" s="68">
        <v>60.2</v>
      </c>
      <c r="E618" s="64">
        <v>16</v>
      </c>
      <c r="F618" s="118">
        <f t="shared" si="74"/>
        <v>2846.3210160000003</v>
      </c>
      <c r="G618" s="50">
        <v>0.1</v>
      </c>
      <c r="H618" s="50" t="s">
        <v>119</v>
      </c>
      <c r="I618" s="84">
        <f t="shared" si="82"/>
        <v>2380.8017024985556</v>
      </c>
      <c r="J618" s="27">
        <f t="shared" si="75"/>
        <v>11.904008512492778</v>
      </c>
      <c r="K618" s="27" t="str">
        <f t="shared" si="76"/>
        <v>DEJAR</v>
      </c>
      <c r="L618" s="27" t="str">
        <f t="shared" si="77"/>
        <v>DEJAR</v>
      </c>
      <c r="M618" s="27" t="str">
        <f t="shared" si="78"/>
        <v>DEJAR</v>
      </c>
    </row>
    <row r="619" spans="1:13" x14ac:dyDescent="0.25">
      <c r="A619" t="s">
        <v>136</v>
      </c>
      <c r="B619">
        <v>29</v>
      </c>
      <c r="C619" s="64" t="s">
        <v>104</v>
      </c>
      <c r="D619" s="68">
        <v>46</v>
      </c>
      <c r="E619" s="64">
        <v>14</v>
      </c>
      <c r="F619" s="118">
        <f t="shared" si="74"/>
        <v>1661.9064000000001</v>
      </c>
      <c r="G619" s="50">
        <v>0.1</v>
      </c>
      <c r="H619" s="50" t="s">
        <v>119</v>
      </c>
      <c r="I619" s="84">
        <f t="shared" si="82"/>
        <v>1253.8255368732539</v>
      </c>
      <c r="J619" s="27">
        <f t="shared" si="75"/>
        <v>6.2691276843662687</v>
      </c>
      <c r="K619" s="27" t="str">
        <f t="shared" si="76"/>
        <v>DEJAR</v>
      </c>
      <c r="L619" s="27" t="str">
        <f t="shared" si="77"/>
        <v>DEJAR</v>
      </c>
      <c r="M619" s="27" t="str">
        <f t="shared" si="78"/>
        <v>DEJAR</v>
      </c>
    </row>
    <row r="620" spans="1:13" x14ac:dyDescent="0.25">
      <c r="A620" t="s">
        <v>136</v>
      </c>
      <c r="B620">
        <v>30</v>
      </c>
      <c r="C620" s="64" t="s">
        <v>104</v>
      </c>
      <c r="D620" s="68">
        <v>38.1</v>
      </c>
      <c r="E620" s="64">
        <v>16</v>
      </c>
      <c r="F620" s="118">
        <f t="shared" si="74"/>
        <v>1140.0944940000002</v>
      </c>
      <c r="G620" s="50">
        <v>0.1</v>
      </c>
      <c r="H620" s="50" t="s">
        <v>119</v>
      </c>
      <c r="I620" s="84">
        <f t="shared" si="82"/>
        <v>800.17997800678654</v>
      </c>
      <c r="J620" s="27">
        <f t="shared" si="75"/>
        <v>4.0008998900339323</v>
      </c>
      <c r="K620" s="27" t="str">
        <f t="shared" si="76"/>
        <v>DEJAR</v>
      </c>
      <c r="L620" s="27" t="str">
        <f t="shared" si="77"/>
        <v>DEJAR</v>
      </c>
      <c r="M620" s="27" t="str">
        <f t="shared" si="78"/>
        <v>DEJAR</v>
      </c>
    </row>
    <row r="621" spans="1:13" x14ac:dyDescent="0.25">
      <c r="A621" t="s">
        <v>136</v>
      </c>
      <c r="B621">
        <v>31</v>
      </c>
      <c r="C621" s="64" t="s">
        <v>104</v>
      </c>
      <c r="D621" s="68">
        <v>45.7</v>
      </c>
      <c r="E621" s="64">
        <v>16</v>
      </c>
      <c r="F621" s="118">
        <f t="shared" si="74"/>
        <v>1640.3000460000001</v>
      </c>
      <c r="G621" s="50">
        <v>0.1</v>
      </c>
      <c r="H621" s="50" t="s">
        <v>119</v>
      </c>
      <c r="I621" s="84">
        <f t="shared" si="82"/>
        <v>1234.4231381152777</v>
      </c>
      <c r="J621" s="27">
        <f t="shared" si="75"/>
        <v>6.1721156905763879</v>
      </c>
      <c r="K621" s="27" t="str">
        <f t="shared" si="76"/>
        <v>DEJAR</v>
      </c>
      <c r="L621" s="27" t="str">
        <f t="shared" si="77"/>
        <v>DEJAR</v>
      </c>
      <c r="M621" s="27" t="str">
        <f t="shared" si="78"/>
        <v>DEJAR</v>
      </c>
    </row>
    <row r="622" spans="1:13" x14ac:dyDescent="0.25">
      <c r="A622" t="s">
        <v>136</v>
      </c>
      <c r="B622">
        <v>32</v>
      </c>
      <c r="C622" s="64" t="s">
        <v>104</v>
      </c>
      <c r="D622" s="68">
        <v>27.4</v>
      </c>
      <c r="E622" s="64">
        <v>14</v>
      </c>
      <c r="F622" s="118">
        <f t="shared" si="74"/>
        <v>589.64690399999995</v>
      </c>
      <c r="G622" s="50">
        <v>0.1</v>
      </c>
      <c r="H622" s="50" t="s">
        <v>119</v>
      </c>
      <c r="I622" s="84">
        <f t="shared" si="82"/>
        <v>364.69519011576085</v>
      </c>
      <c r="J622" s="27">
        <f t="shared" si="75"/>
        <v>1.8234759505788041</v>
      </c>
      <c r="K622" s="27" t="str">
        <f t="shared" si="76"/>
        <v>DEJAR</v>
      </c>
      <c r="L622" s="27" t="str">
        <f t="shared" si="77"/>
        <v>DEJAR</v>
      </c>
      <c r="M622" s="27" t="str">
        <f t="shared" si="78"/>
        <v>DEJAR</v>
      </c>
    </row>
    <row r="623" spans="1:13" x14ac:dyDescent="0.25">
      <c r="A623" t="s">
        <v>136</v>
      </c>
      <c r="B623">
        <v>33</v>
      </c>
      <c r="C623" s="64" t="s">
        <v>104</v>
      </c>
      <c r="D623" s="68">
        <v>28</v>
      </c>
      <c r="E623" s="64">
        <v>14</v>
      </c>
      <c r="F623" s="118">
        <f t="shared" si="74"/>
        <v>615.75360000000001</v>
      </c>
      <c r="G623" s="50">
        <v>0.1</v>
      </c>
      <c r="H623" s="50" t="s">
        <v>119</v>
      </c>
      <c r="I623" s="84">
        <f t="shared" si="82"/>
        <v>384.0191047547313</v>
      </c>
      <c r="J623" s="27">
        <f t="shared" si="75"/>
        <v>1.9200955237736563</v>
      </c>
      <c r="K623" s="27" t="str">
        <f t="shared" si="76"/>
        <v>DEJAR</v>
      </c>
      <c r="L623" s="27" t="str">
        <f t="shared" si="77"/>
        <v>DEJAR</v>
      </c>
      <c r="M623" s="27" t="str">
        <f t="shared" si="78"/>
        <v>DEJAR</v>
      </c>
    </row>
    <row r="624" spans="1:13" x14ac:dyDescent="0.25">
      <c r="A624" t="s">
        <v>137</v>
      </c>
      <c r="B624">
        <v>1</v>
      </c>
      <c r="C624" s="64" t="s">
        <v>104</v>
      </c>
      <c r="D624" s="68">
        <v>20</v>
      </c>
      <c r="E624" s="62">
        <v>12</v>
      </c>
      <c r="F624" s="118">
        <f t="shared" si="74"/>
        <v>314.15999999999997</v>
      </c>
      <c r="G624" s="50">
        <v>0.1</v>
      </c>
      <c r="H624" s="50" t="s">
        <v>119</v>
      </c>
      <c r="I624" s="84">
        <f t="shared" si="82"/>
        <v>172.20874292148596</v>
      </c>
      <c r="J624" s="27">
        <f t="shared" si="75"/>
        <v>0.86104371460742979</v>
      </c>
      <c r="K624" s="27" t="str">
        <f t="shared" si="76"/>
        <v>DEJAR</v>
      </c>
      <c r="L624" s="27" t="str">
        <f t="shared" si="77"/>
        <v>DEJAR</v>
      </c>
      <c r="M624" s="27" t="str">
        <f t="shared" si="78"/>
        <v>DEJAR</v>
      </c>
    </row>
    <row r="625" spans="1:13" x14ac:dyDescent="0.25">
      <c r="A625" t="s">
        <v>137</v>
      </c>
      <c r="B625">
        <v>2</v>
      </c>
      <c r="C625" s="64" t="s">
        <v>104</v>
      </c>
      <c r="D625" s="68">
        <v>14</v>
      </c>
      <c r="E625" s="64">
        <v>10</v>
      </c>
      <c r="F625" s="118">
        <f t="shared" si="74"/>
        <v>153.9384</v>
      </c>
      <c r="G625" s="50">
        <v>0.1</v>
      </c>
      <c r="H625" s="50" t="s">
        <v>119</v>
      </c>
      <c r="I625" s="84">
        <f t="shared" si="82"/>
        <v>73.59440964790268</v>
      </c>
      <c r="J625" s="27">
        <f t="shared" si="75"/>
        <v>0.36797204823951335</v>
      </c>
      <c r="K625" s="27" t="str">
        <f t="shared" si="76"/>
        <v>DEJAR</v>
      </c>
      <c r="L625" s="27" t="str">
        <f t="shared" si="77"/>
        <v>DEJAR</v>
      </c>
      <c r="M625" s="27" t="str">
        <f t="shared" si="78"/>
        <v>DEJAR</v>
      </c>
    </row>
    <row r="626" spans="1:13" x14ac:dyDescent="0.25">
      <c r="A626" t="s">
        <v>137</v>
      </c>
      <c r="B626">
        <v>3</v>
      </c>
      <c r="C626" s="64" t="s">
        <v>104</v>
      </c>
      <c r="D626" s="68">
        <v>27.9</v>
      </c>
      <c r="E626" s="64">
        <v>14</v>
      </c>
      <c r="F626" s="118">
        <f t="shared" si="74"/>
        <v>611.36321399999997</v>
      </c>
      <c r="G626" s="50">
        <v>0.1</v>
      </c>
      <c r="H626" s="50" t="s">
        <v>119</v>
      </c>
      <c r="I626" s="84">
        <f t="shared" si="82"/>
        <v>380.75820090243121</v>
      </c>
      <c r="J626" s="27">
        <f t="shared" si="75"/>
        <v>1.903791004512156</v>
      </c>
      <c r="K626" s="27" t="str">
        <f t="shared" si="76"/>
        <v>DEJAR</v>
      </c>
      <c r="L626" s="27" t="str">
        <f t="shared" si="77"/>
        <v>DEJAR</v>
      </c>
      <c r="M626" s="27" t="str">
        <f t="shared" si="78"/>
        <v>DEJAR</v>
      </c>
    </row>
    <row r="627" spans="1:13" x14ac:dyDescent="0.25">
      <c r="A627" t="s">
        <v>137</v>
      </c>
      <c r="B627">
        <v>4</v>
      </c>
      <c r="C627" s="64" t="s">
        <v>91</v>
      </c>
      <c r="D627" s="68">
        <v>32.4</v>
      </c>
      <c r="E627" s="64">
        <v>12</v>
      </c>
      <c r="F627" s="118">
        <f t="shared" si="74"/>
        <v>824.48150399999997</v>
      </c>
      <c r="G627" s="50">
        <v>0.1</v>
      </c>
      <c r="H627" s="50" t="s">
        <v>119</v>
      </c>
      <c r="I627" s="84">
        <f t="shared" si="82"/>
        <v>543.79640081366927</v>
      </c>
      <c r="J627" s="27">
        <f t="shared" si="75"/>
        <v>2.7189820040683466</v>
      </c>
      <c r="K627" s="27" t="str">
        <f t="shared" si="76"/>
        <v>DEJAR</v>
      </c>
      <c r="L627" s="27" t="str">
        <f t="shared" si="77"/>
        <v>DEJAR</v>
      </c>
      <c r="M627" s="27" t="str">
        <f t="shared" si="78"/>
        <v>DEJAR</v>
      </c>
    </row>
    <row r="628" spans="1:13" x14ac:dyDescent="0.25">
      <c r="A628" t="s">
        <v>137</v>
      </c>
      <c r="B628">
        <v>5</v>
      </c>
      <c r="C628" s="64" t="s">
        <v>92</v>
      </c>
      <c r="D628" s="68">
        <v>21</v>
      </c>
      <c r="E628" s="64">
        <v>11</v>
      </c>
      <c r="F628" s="118">
        <f t="shared" si="74"/>
        <v>346.3614</v>
      </c>
      <c r="G628" s="50">
        <v>0.1</v>
      </c>
      <c r="H628" s="50" t="s">
        <v>119</v>
      </c>
      <c r="I628" s="84">
        <f t="shared" si="82"/>
        <v>193.44615534703902</v>
      </c>
      <c r="J628" s="27">
        <f t="shared" si="75"/>
        <v>0.96723077673519509</v>
      </c>
      <c r="K628" s="27" t="str">
        <f t="shared" si="76"/>
        <v>DEJAR</v>
      </c>
      <c r="L628" s="27" t="str">
        <f t="shared" si="77"/>
        <v>DEJAR</v>
      </c>
      <c r="M628" s="27" t="str">
        <f t="shared" si="78"/>
        <v>DEJAR</v>
      </c>
    </row>
    <row r="629" spans="1:13" x14ac:dyDescent="0.25">
      <c r="A629" t="s">
        <v>137</v>
      </c>
      <c r="B629">
        <v>6</v>
      </c>
      <c r="C629" s="64" t="s">
        <v>92</v>
      </c>
      <c r="D629" s="68">
        <v>47</v>
      </c>
      <c r="E629" s="64">
        <v>20</v>
      </c>
      <c r="F629" s="118">
        <f t="shared" si="74"/>
        <v>1734.9485999999999</v>
      </c>
      <c r="G629" s="50">
        <v>0.1</v>
      </c>
      <c r="H629" s="50" t="s">
        <v>119</v>
      </c>
      <c r="I629" s="84">
        <f t="shared" si="82"/>
        <v>1319.7727496718996</v>
      </c>
      <c r="J629" s="27">
        <f t="shared" si="75"/>
        <v>6.5988637483594976</v>
      </c>
      <c r="K629" s="27" t="str">
        <f t="shared" si="76"/>
        <v>DEJAR</v>
      </c>
      <c r="L629" s="27" t="str">
        <f t="shared" si="77"/>
        <v>DEJAR</v>
      </c>
      <c r="M629" s="27" t="str">
        <f t="shared" si="78"/>
        <v>DEJAR</v>
      </c>
    </row>
    <row r="630" spans="1:13" x14ac:dyDescent="0.25">
      <c r="A630" t="s">
        <v>137</v>
      </c>
      <c r="B630">
        <v>7</v>
      </c>
      <c r="C630" s="64" t="s">
        <v>104</v>
      </c>
      <c r="D630" s="68">
        <v>40.5</v>
      </c>
      <c r="E630" s="64">
        <v>16</v>
      </c>
      <c r="F630" s="118">
        <f t="shared" si="74"/>
        <v>1288.25235</v>
      </c>
      <c r="G630" s="50">
        <v>0.1</v>
      </c>
      <c r="H630" s="50" t="s">
        <v>119</v>
      </c>
      <c r="I630" s="84">
        <f t="shared" si="82"/>
        <v>925.59780050422705</v>
      </c>
      <c r="J630" s="27">
        <f t="shared" si="75"/>
        <v>4.6279890025211348</v>
      </c>
      <c r="K630" s="27" t="str">
        <f t="shared" si="76"/>
        <v>DEJAR</v>
      </c>
      <c r="L630" s="27" t="str">
        <f t="shared" si="77"/>
        <v>DEJAR</v>
      </c>
      <c r="M630" s="27" t="str">
        <f t="shared" si="78"/>
        <v>DEJAR</v>
      </c>
    </row>
    <row r="631" spans="1:13" x14ac:dyDescent="0.25">
      <c r="A631" t="s">
        <v>137</v>
      </c>
      <c r="B631">
        <v>8</v>
      </c>
      <c r="C631" s="64" t="s">
        <v>104</v>
      </c>
      <c r="D631" s="68">
        <v>60</v>
      </c>
      <c r="E631" s="64">
        <v>18</v>
      </c>
      <c r="F631" s="118">
        <f t="shared" si="74"/>
        <v>2827.44</v>
      </c>
      <c r="G631" s="50">
        <v>0.1</v>
      </c>
      <c r="H631" s="50" t="s">
        <v>119</v>
      </c>
      <c r="I631" s="84">
        <f t="shared" si="82"/>
        <v>2361.9923046462377</v>
      </c>
      <c r="J631" s="27">
        <f t="shared" si="75"/>
        <v>11.809961523231189</v>
      </c>
      <c r="K631" s="27" t="str">
        <f t="shared" si="76"/>
        <v>DEJAR</v>
      </c>
      <c r="L631" s="27" t="str">
        <f t="shared" si="77"/>
        <v>DEJAR</v>
      </c>
      <c r="M631" s="27" t="str">
        <f t="shared" si="78"/>
        <v>DEJAR</v>
      </c>
    </row>
    <row r="632" spans="1:13" x14ac:dyDescent="0.25">
      <c r="A632" t="s">
        <v>137</v>
      </c>
      <c r="B632">
        <v>9</v>
      </c>
      <c r="C632" s="64" t="s">
        <v>104</v>
      </c>
      <c r="D632" s="68">
        <v>32.5</v>
      </c>
      <c r="E632" s="64">
        <v>12</v>
      </c>
      <c r="F632" s="118">
        <f t="shared" si="74"/>
        <v>829.57875000000001</v>
      </c>
      <c r="G632" s="50">
        <v>0.1</v>
      </c>
      <c r="H632" s="50" t="s">
        <v>119</v>
      </c>
      <c r="I632" s="84">
        <f t="shared" si="82"/>
        <v>547.80539025330393</v>
      </c>
      <c r="J632" s="27">
        <f t="shared" si="75"/>
        <v>2.7390269512665193</v>
      </c>
      <c r="K632" s="27" t="str">
        <f t="shared" si="76"/>
        <v>DEJAR</v>
      </c>
      <c r="L632" s="27" t="str">
        <f t="shared" si="77"/>
        <v>DEJAR</v>
      </c>
      <c r="M632" s="27" t="str">
        <f t="shared" si="78"/>
        <v>DEJAR</v>
      </c>
    </row>
    <row r="633" spans="1:13" x14ac:dyDescent="0.25">
      <c r="A633" t="s">
        <v>137</v>
      </c>
      <c r="B633">
        <v>10</v>
      </c>
      <c r="C633" s="64" t="s">
        <v>92</v>
      </c>
      <c r="D633" s="68">
        <v>48</v>
      </c>
      <c r="E633" s="64">
        <v>14</v>
      </c>
      <c r="F633" s="118">
        <f t="shared" si="74"/>
        <v>1809.5616</v>
      </c>
      <c r="G633" s="50">
        <v>0.1</v>
      </c>
      <c r="H633" s="50" t="s">
        <v>119</v>
      </c>
      <c r="I633" s="84">
        <f t="shared" si="82"/>
        <v>1387.6901104524011</v>
      </c>
      <c r="J633" s="27">
        <f t="shared" si="75"/>
        <v>6.9384505522620055</v>
      </c>
      <c r="K633" s="27" t="str">
        <f t="shared" si="76"/>
        <v>DEJAR</v>
      </c>
      <c r="L633" s="27" t="str">
        <f t="shared" si="77"/>
        <v>DEJAR</v>
      </c>
      <c r="M633" s="27" t="str">
        <f t="shared" si="78"/>
        <v>DEJAR</v>
      </c>
    </row>
    <row r="634" spans="1:13" x14ac:dyDescent="0.25">
      <c r="A634" t="s">
        <v>137</v>
      </c>
      <c r="B634">
        <v>11</v>
      </c>
      <c r="C634" s="64" t="s">
        <v>92</v>
      </c>
      <c r="D634" s="68">
        <v>31</v>
      </c>
      <c r="E634" s="64">
        <v>19</v>
      </c>
      <c r="F634" s="118">
        <f t="shared" si="74"/>
        <v>754.76940000000002</v>
      </c>
      <c r="G634" s="50">
        <v>0.1</v>
      </c>
      <c r="H634" s="50" t="s">
        <v>119</v>
      </c>
      <c r="I634" s="84">
        <f t="shared" si="82"/>
        <v>489.45492453923617</v>
      </c>
      <c r="J634" s="27">
        <f t="shared" si="75"/>
        <v>2.4472746226961806</v>
      </c>
      <c r="K634" s="27" t="str">
        <f t="shared" si="76"/>
        <v>DEJAR</v>
      </c>
      <c r="L634" s="27" t="str">
        <f t="shared" si="77"/>
        <v>DEJAR</v>
      </c>
      <c r="M634" s="27" t="str">
        <f t="shared" si="78"/>
        <v>DEJAR</v>
      </c>
    </row>
    <row r="635" spans="1:13" x14ac:dyDescent="0.25">
      <c r="A635" t="s">
        <v>137</v>
      </c>
      <c r="B635">
        <v>12</v>
      </c>
      <c r="C635" s="64" t="s">
        <v>92</v>
      </c>
      <c r="D635" s="68">
        <v>80</v>
      </c>
      <c r="E635" s="64">
        <v>22</v>
      </c>
      <c r="F635" s="118">
        <f t="shared" si="74"/>
        <v>5026.5599999999995</v>
      </c>
      <c r="G635" s="50">
        <v>0.1</v>
      </c>
      <c r="H635" s="50" t="s">
        <v>119</v>
      </c>
      <c r="I635" s="84">
        <f t="shared" si="82"/>
        <v>4688.9025457269008</v>
      </c>
      <c r="J635" s="27">
        <f t="shared" si="75"/>
        <v>23.444512728634503</v>
      </c>
      <c r="K635" s="27" t="str">
        <f t="shared" si="76"/>
        <v>DEJAR</v>
      </c>
      <c r="L635" s="27" t="str">
        <f t="shared" si="77"/>
        <v>DEJAR</v>
      </c>
      <c r="M635" s="27" t="str">
        <f t="shared" si="78"/>
        <v>DEJAR</v>
      </c>
    </row>
    <row r="636" spans="1:13" x14ac:dyDescent="0.25">
      <c r="A636" t="s">
        <v>137</v>
      </c>
      <c r="B636">
        <v>13</v>
      </c>
      <c r="C636" s="64" t="s">
        <v>92</v>
      </c>
      <c r="D636" s="68">
        <v>21.5</v>
      </c>
      <c r="E636" s="64">
        <v>10</v>
      </c>
      <c r="F636" s="118">
        <f t="shared" si="74"/>
        <v>363.05115000000001</v>
      </c>
      <c r="G636" s="50">
        <v>0.1</v>
      </c>
      <c r="H636" s="50" t="s">
        <v>119</v>
      </c>
      <c r="I636" s="84">
        <f t="shared" si="82"/>
        <v>204.60563254585173</v>
      </c>
      <c r="J636" s="27">
        <f t="shared" si="75"/>
        <v>1.0230281627292586</v>
      </c>
      <c r="K636" s="27" t="str">
        <f t="shared" si="76"/>
        <v>DEJAR</v>
      </c>
      <c r="L636" s="27" t="str">
        <f t="shared" si="77"/>
        <v>DEJAR</v>
      </c>
      <c r="M636" s="27" t="str">
        <f t="shared" si="78"/>
        <v>DEJAR</v>
      </c>
    </row>
    <row r="637" spans="1:13" x14ac:dyDescent="0.25">
      <c r="A637" t="s">
        <v>137</v>
      </c>
      <c r="B637">
        <v>14</v>
      </c>
      <c r="C637" s="64" t="s">
        <v>104</v>
      </c>
      <c r="D637" s="68">
        <v>34</v>
      </c>
      <c r="E637" s="64">
        <v>15</v>
      </c>
      <c r="F637" s="118">
        <f t="shared" si="74"/>
        <v>907.92240000000004</v>
      </c>
      <c r="G637" s="50">
        <v>0.1</v>
      </c>
      <c r="H637" s="50" t="s">
        <v>119</v>
      </c>
      <c r="I637" s="84">
        <f t="shared" si="82"/>
        <v>610.00375036985031</v>
      </c>
      <c r="J637" s="27">
        <f t="shared" si="75"/>
        <v>3.0500187518492514</v>
      </c>
      <c r="K637" s="27" t="str">
        <f t="shared" si="76"/>
        <v>DEJAR</v>
      </c>
      <c r="L637" s="27" t="str">
        <f t="shared" si="77"/>
        <v>DEJAR</v>
      </c>
      <c r="M637" s="27" t="str">
        <f t="shared" si="78"/>
        <v>DEJAR</v>
      </c>
    </row>
    <row r="638" spans="1:13" x14ac:dyDescent="0.25">
      <c r="A638" t="s">
        <v>137</v>
      </c>
      <c r="B638">
        <v>15</v>
      </c>
      <c r="C638" s="64" t="s">
        <v>92</v>
      </c>
      <c r="D638" s="68">
        <v>24.4</v>
      </c>
      <c r="E638" s="64">
        <v>13</v>
      </c>
      <c r="F638" s="118">
        <f t="shared" si="74"/>
        <v>467.59574399999991</v>
      </c>
      <c r="G638" s="50">
        <v>0.1</v>
      </c>
      <c r="H638" s="50" t="s">
        <v>119</v>
      </c>
      <c r="I638" s="84">
        <f t="shared" si="82"/>
        <v>276.62709532143464</v>
      </c>
      <c r="J638" s="27">
        <f t="shared" si="75"/>
        <v>1.3831354766071731</v>
      </c>
      <c r="K638" s="27" t="str">
        <f t="shared" si="76"/>
        <v>DEJAR</v>
      </c>
      <c r="L638" s="27" t="str">
        <f t="shared" si="77"/>
        <v>DEJAR</v>
      </c>
      <c r="M638" s="27" t="str">
        <f t="shared" si="78"/>
        <v>DEJAR</v>
      </c>
    </row>
    <row r="639" spans="1:13" x14ac:dyDescent="0.25">
      <c r="A639" t="s">
        <v>137</v>
      </c>
      <c r="B639">
        <v>16</v>
      </c>
      <c r="C639" s="64" t="s">
        <v>92</v>
      </c>
      <c r="D639" s="68">
        <v>33</v>
      </c>
      <c r="E639" s="64">
        <v>14</v>
      </c>
      <c r="F639" s="118">
        <f t="shared" si="74"/>
        <v>855.30060000000003</v>
      </c>
      <c r="G639" s="50">
        <v>0.1</v>
      </c>
      <c r="H639" s="50" t="s">
        <v>119</v>
      </c>
      <c r="I639" s="84">
        <f t="shared" si="82"/>
        <v>568.10727714388111</v>
      </c>
      <c r="J639" s="27">
        <f t="shared" si="75"/>
        <v>2.8405363857194055</v>
      </c>
      <c r="K639" s="27" t="str">
        <f t="shared" si="76"/>
        <v>DEJAR</v>
      </c>
      <c r="L639" s="27" t="str">
        <f t="shared" si="77"/>
        <v>DEJAR</v>
      </c>
      <c r="M639" s="27" t="str">
        <f t="shared" si="78"/>
        <v>DEJAR</v>
      </c>
    </row>
    <row r="640" spans="1:13" x14ac:dyDescent="0.25">
      <c r="A640" t="s">
        <v>137</v>
      </c>
      <c r="B640">
        <v>17</v>
      </c>
      <c r="C640" s="64" t="s">
        <v>104</v>
      </c>
      <c r="D640" s="68">
        <v>17.5</v>
      </c>
      <c r="E640" s="64">
        <v>12</v>
      </c>
      <c r="F640" s="118">
        <f t="shared" si="74"/>
        <v>240.52875</v>
      </c>
      <c r="G640" s="50">
        <v>0.1</v>
      </c>
      <c r="H640" s="50" t="s">
        <v>119</v>
      </c>
      <c r="I640" s="84">
        <f t="shared" si="82"/>
        <v>125.26530811454663</v>
      </c>
      <c r="J640" s="27">
        <f t="shared" si="75"/>
        <v>0.62632654057273307</v>
      </c>
      <c r="K640" s="27" t="str">
        <f t="shared" si="76"/>
        <v>DEJAR</v>
      </c>
      <c r="L640" s="27" t="str">
        <f t="shared" si="77"/>
        <v>DEJAR</v>
      </c>
      <c r="M640" s="27" t="str">
        <f t="shared" si="78"/>
        <v>DEJAR</v>
      </c>
    </row>
    <row r="641" spans="1:13" x14ac:dyDescent="0.25">
      <c r="A641" t="s">
        <v>137</v>
      </c>
      <c r="B641">
        <v>18</v>
      </c>
      <c r="C641" s="64" t="s">
        <v>104</v>
      </c>
      <c r="D641" s="68">
        <v>35</v>
      </c>
      <c r="E641" s="64">
        <v>13</v>
      </c>
      <c r="F641" s="118">
        <f t="shared" si="74"/>
        <v>962.11500000000001</v>
      </c>
      <c r="G641" s="50">
        <v>0.1</v>
      </c>
      <c r="H641" s="50" t="s">
        <v>119</v>
      </c>
      <c r="I641" s="84">
        <f t="shared" si="82"/>
        <v>653.64029291244719</v>
      </c>
      <c r="J641" s="27">
        <f t="shared" si="75"/>
        <v>3.2682014645622357</v>
      </c>
      <c r="K641" s="27" t="str">
        <f t="shared" si="76"/>
        <v>DEJAR</v>
      </c>
      <c r="L641" s="27" t="str">
        <f t="shared" si="77"/>
        <v>DEJAR</v>
      </c>
      <c r="M641" s="27" t="str">
        <f t="shared" si="78"/>
        <v>DEJAR</v>
      </c>
    </row>
    <row r="642" spans="1:13" x14ac:dyDescent="0.25">
      <c r="A642" t="s">
        <v>137</v>
      </c>
      <c r="B642">
        <v>19</v>
      </c>
      <c r="C642" s="64" t="s">
        <v>104</v>
      </c>
      <c r="D642" s="68">
        <v>22.5</v>
      </c>
      <c r="E642" s="64">
        <v>12</v>
      </c>
      <c r="F642" s="118">
        <f t="shared" si="74"/>
        <v>397.60874999999999</v>
      </c>
      <c r="G642" s="50">
        <v>0.1</v>
      </c>
      <c r="H642" s="50" t="s">
        <v>119</v>
      </c>
      <c r="I642" s="84">
        <f t="shared" si="82"/>
        <v>228.02252226135974</v>
      </c>
      <c r="J642" s="27">
        <f t="shared" si="75"/>
        <v>1.1401126113067988</v>
      </c>
      <c r="K642" s="27" t="str">
        <f t="shared" si="76"/>
        <v>DEJAR</v>
      </c>
      <c r="L642" s="27" t="str">
        <f t="shared" si="77"/>
        <v>DEJAR</v>
      </c>
      <c r="M642" s="27" t="str">
        <f t="shared" si="78"/>
        <v>DEJAR</v>
      </c>
    </row>
    <row r="643" spans="1:13" x14ac:dyDescent="0.25">
      <c r="A643" t="s">
        <v>137</v>
      </c>
      <c r="B643">
        <v>20</v>
      </c>
      <c r="C643" s="64" t="s">
        <v>104</v>
      </c>
      <c r="D643" s="68">
        <v>54</v>
      </c>
      <c r="E643" s="64">
        <v>19</v>
      </c>
      <c r="F643" s="118">
        <f t="shared" ref="F643:F706" si="83">(3.1416/4)*D643^2</f>
        <v>2290.2264</v>
      </c>
      <c r="G643" s="50">
        <v>0.1</v>
      </c>
      <c r="H643" s="50" t="s">
        <v>119</v>
      </c>
      <c r="I643" s="84">
        <f t="shared" si="82"/>
        <v>1837.4479351885566</v>
      </c>
      <c r="J643" s="27">
        <f t="shared" ref="J643:J706" si="84">((I643/1000)*0.5)/G643</f>
        <v>9.1872396759427826</v>
      </c>
      <c r="K643" s="27" t="str">
        <f t="shared" ref="K643:K706" si="85">+IF(D643&gt;=10,"DEJAR","DEPURAR")</f>
        <v>DEJAR</v>
      </c>
      <c r="L643" s="27" t="str">
        <f t="shared" ref="L643:L706" si="86">+IF(E643&gt;=5,"DEJAR","DEPURAR")</f>
        <v>DEJAR</v>
      </c>
      <c r="M643" s="27" t="str">
        <f t="shared" ref="M643:M706" si="87">+IF(AND(K643="DEJAR",L643="DEJAR"),"DEJAR","DEPURAR")</f>
        <v>DEJAR</v>
      </c>
    </row>
    <row r="644" spans="1:13" x14ac:dyDescent="0.25">
      <c r="A644" t="s">
        <v>137</v>
      </c>
      <c r="B644">
        <v>21</v>
      </c>
      <c r="C644" s="64" t="s">
        <v>92</v>
      </c>
      <c r="D644" s="68">
        <v>85</v>
      </c>
      <c r="E644" s="64">
        <v>21</v>
      </c>
      <c r="F644" s="118">
        <f t="shared" si="83"/>
        <v>5674.5150000000003</v>
      </c>
      <c r="G644" s="50">
        <v>0.1</v>
      </c>
      <c r="H644" s="50" t="s">
        <v>119</v>
      </c>
      <c r="I644" s="84">
        <f t="shared" si="82"/>
        <v>5417.8439908282162</v>
      </c>
      <c r="J644" s="27">
        <f t="shared" si="84"/>
        <v>27.089219954141079</v>
      </c>
      <c r="K644" s="27" t="str">
        <f t="shared" si="85"/>
        <v>DEJAR</v>
      </c>
      <c r="L644" s="27" t="str">
        <f t="shared" si="86"/>
        <v>DEJAR</v>
      </c>
      <c r="M644" s="27" t="str">
        <f t="shared" si="87"/>
        <v>DEJAR</v>
      </c>
    </row>
    <row r="645" spans="1:13" x14ac:dyDescent="0.25">
      <c r="A645" t="s">
        <v>137</v>
      </c>
      <c r="B645">
        <v>22</v>
      </c>
      <c r="C645" s="64" t="s">
        <v>92</v>
      </c>
      <c r="D645" s="68">
        <v>50</v>
      </c>
      <c r="E645" s="64">
        <v>18</v>
      </c>
      <c r="F645" s="118">
        <f t="shared" si="83"/>
        <v>1963.5</v>
      </c>
      <c r="G645" s="50">
        <v>0.1</v>
      </c>
      <c r="H645" s="50" t="s">
        <v>119</v>
      </c>
      <c r="I645" s="84">
        <f t="shared" si="82"/>
        <v>1529.4989619974792</v>
      </c>
      <c r="J645" s="27">
        <f t="shared" si="84"/>
        <v>7.6474948099873963</v>
      </c>
      <c r="K645" s="27" t="str">
        <f t="shared" si="85"/>
        <v>DEJAR</v>
      </c>
      <c r="L645" s="27" t="str">
        <f t="shared" si="86"/>
        <v>DEJAR</v>
      </c>
      <c r="M645" s="27" t="str">
        <f t="shared" si="87"/>
        <v>DEJAR</v>
      </c>
    </row>
    <row r="646" spans="1:13" x14ac:dyDescent="0.25">
      <c r="A646" t="s">
        <v>137</v>
      </c>
      <c r="B646">
        <v>23</v>
      </c>
      <c r="C646" s="64" t="s">
        <v>105</v>
      </c>
      <c r="D646" s="68">
        <v>73</v>
      </c>
      <c r="E646" s="64">
        <v>19</v>
      </c>
      <c r="F646" s="118">
        <f t="shared" si="83"/>
        <v>4185.3966</v>
      </c>
      <c r="G646" s="50">
        <v>0.1</v>
      </c>
      <c r="H646" s="83" t="s">
        <v>118</v>
      </c>
      <c r="I646" s="84">
        <f>0.15991*D646^2.32764</f>
        <v>3475.5252288966076</v>
      </c>
      <c r="J646" s="27">
        <f t="shared" si="84"/>
        <v>17.377626144483038</v>
      </c>
      <c r="K646" s="27" t="str">
        <f t="shared" si="85"/>
        <v>DEJAR</v>
      </c>
      <c r="L646" s="27" t="str">
        <f t="shared" si="86"/>
        <v>DEJAR</v>
      </c>
      <c r="M646" s="27" t="str">
        <f t="shared" si="87"/>
        <v>DEJAR</v>
      </c>
    </row>
    <row r="647" spans="1:13" x14ac:dyDescent="0.25">
      <c r="A647" t="s">
        <v>137</v>
      </c>
      <c r="B647">
        <v>24</v>
      </c>
      <c r="C647" s="64" t="s">
        <v>104</v>
      </c>
      <c r="D647" s="68">
        <v>28.5</v>
      </c>
      <c r="E647" s="64">
        <v>12</v>
      </c>
      <c r="F647" s="118">
        <f t="shared" si="83"/>
        <v>637.94114999999999</v>
      </c>
      <c r="G647" s="50">
        <v>0.1</v>
      </c>
      <c r="H647" s="50" t="s">
        <v>119</v>
      </c>
      <c r="I647" s="84">
        <f t="shared" ref="I647:I710" si="88">0.13647*D647^2.38351</f>
        <v>400.5663506511894</v>
      </c>
      <c r="J647" s="27">
        <f t="shared" si="84"/>
        <v>2.002831753255947</v>
      </c>
      <c r="K647" s="27" t="str">
        <f t="shared" si="85"/>
        <v>DEJAR</v>
      </c>
      <c r="L647" s="27" t="str">
        <f t="shared" si="86"/>
        <v>DEJAR</v>
      </c>
      <c r="M647" s="27" t="str">
        <f t="shared" si="87"/>
        <v>DEJAR</v>
      </c>
    </row>
    <row r="648" spans="1:13" x14ac:dyDescent="0.25">
      <c r="A648" t="s">
        <v>137</v>
      </c>
      <c r="B648">
        <v>25</v>
      </c>
      <c r="C648" s="64" t="s">
        <v>104</v>
      </c>
      <c r="D648" s="68">
        <v>80</v>
      </c>
      <c r="E648" s="64">
        <v>19</v>
      </c>
      <c r="F648" s="118">
        <f t="shared" si="83"/>
        <v>5026.5599999999995</v>
      </c>
      <c r="G648" s="50">
        <v>0.1</v>
      </c>
      <c r="H648" s="50" t="s">
        <v>119</v>
      </c>
      <c r="I648" s="84">
        <f t="shared" si="88"/>
        <v>4688.9025457269008</v>
      </c>
      <c r="J648" s="27">
        <f t="shared" si="84"/>
        <v>23.444512728634503</v>
      </c>
      <c r="K648" s="27" t="str">
        <f t="shared" si="85"/>
        <v>DEJAR</v>
      </c>
      <c r="L648" s="27" t="str">
        <f t="shared" si="86"/>
        <v>DEJAR</v>
      </c>
      <c r="M648" s="27" t="str">
        <f t="shared" si="87"/>
        <v>DEJAR</v>
      </c>
    </row>
    <row r="649" spans="1:13" x14ac:dyDescent="0.25">
      <c r="A649" t="s">
        <v>137</v>
      </c>
      <c r="B649">
        <v>26</v>
      </c>
      <c r="C649" s="64" t="s">
        <v>104</v>
      </c>
      <c r="D649" s="68">
        <v>36</v>
      </c>
      <c r="E649" s="64">
        <v>13</v>
      </c>
      <c r="F649" s="118">
        <f t="shared" si="83"/>
        <v>1017.8783999999999</v>
      </c>
      <c r="G649" s="50">
        <v>0.1</v>
      </c>
      <c r="H649" s="50" t="s">
        <v>119</v>
      </c>
      <c r="I649" s="84">
        <f t="shared" si="88"/>
        <v>699.03635875505904</v>
      </c>
      <c r="J649" s="27">
        <f t="shared" si="84"/>
        <v>3.4951817937752954</v>
      </c>
      <c r="K649" s="27" t="str">
        <f t="shared" si="85"/>
        <v>DEJAR</v>
      </c>
      <c r="L649" s="27" t="str">
        <f t="shared" si="86"/>
        <v>DEJAR</v>
      </c>
      <c r="M649" s="27" t="str">
        <f t="shared" si="87"/>
        <v>DEJAR</v>
      </c>
    </row>
    <row r="650" spans="1:13" x14ac:dyDescent="0.25">
      <c r="A650" t="s">
        <v>137</v>
      </c>
      <c r="B650">
        <v>27</v>
      </c>
      <c r="C650" s="64" t="s">
        <v>92</v>
      </c>
      <c r="D650" s="68">
        <v>31.2</v>
      </c>
      <c r="E650" s="64">
        <v>12</v>
      </c>
      <c r="F650" s="118">
        <f t="shared" si="83"/>
        <v>764.53977599999996</v>
      </c>
      <c r="G650" s="50">
        <v>0.1</v>
      </c>
      <c r="H650" s="50" t="s">
        <v>119</v>
      </c>
      <c r="I650" s="84">
        <f t="shared" si="88"/>
        <v>497.01512808759975</v>
      </c>
      <c r="J650" s="27">
        <f t="shared" si="84"/>
        <v>2.4850756404379983</v>
      </c>
      <c r="K650" s="27" t="str">
        <f t="shared" si="85"/>
        <v>DEJAR</v>
      </c>
      <c r="L650" s="27" t="str">
        <f t="shared" si="86"/>
        <v>DEJAR</v>
      </c>
      <c r="M650" s="27" t="str">
        <f t="shared" si="87"/>
        <v>DEJAR</v>
      </c>
    </row>
    <row r="651" spans="1:13" x14ac:dyDescent="0.25">
      <c r="A651" t="s">
        <v>137</v>
      </c>
      <c r="B651">
        <v>28</v>
      </c>
      <c r="C651" s="64" t="s">
        <v>92</v>
      </c>
      <c r="D651" s="68">
        <v>18.600000000000001</v>
      </c>
      <c r="E651" s="64">
        <v>10</v>
      </c>
      <c r="F651" s="118">
        <f t="shared" si="83"/>
        <v>271.71698400000002</v>
      </c>
      <c r="G651" s="50">
        <v>0.1</v>
      </c>
      <c r="H651" s="50" t="s">
        <v>119</v>
      </c>
      <c r="I651" s="84">
        <f t="shared" si="88"/>
        <v>144.85516635748897</v>
      </c>
      <c r="J651" s="27">
        <f t="shared" si="84"/>
        <v>0.72427583178744481</v>
      </c>
      <c r="K651" s="27" t="str">
        <f t="shared" si="85"/>
        <v>DEJAR</v>
      </c>
      <c r="L651" s="27" t="str">
        <f t="shared" si="86"/>
        <v>DEJAR</v>
      </c>
      <c r="M651" s="27" t="str">
        <f t="shared" si="87"/>
        <v>DEJAR</v>
      </c>
    </row>
    <row r="652" spans="1:13" x14ac:dyDescent="0.25">
      <c r="A652" t="s">
        <v>137</v>
      </c>
      <c r="B652">
        <v>29</v>
      </c>
      <c r="C652" s="64" t="s">
        <v>92</v>
      </c>
      <c r="D652" s="68">
        <v>54.3</v>
      </c>
      <c r="E652" s="64">
        <v>14</v>
      </c>
      <c r="F652" s="118">
        <f t="shared" si="83"/>
        <v>2315.7440459999998</v>
      </c>
      <c r="G652" s="50">
        <v>0.1</v>
      </c>
      <c r="H652" s="50" t="s">
        <v>119</v>
      </c>
      <c r="I652" s="84">
        <f t="shared" si="88"/>
        <v>1861.8724826607458</v>
      </c>
      <c r="J652" s="27">
        <f t="shared" si="84"/>
        <v>9.3093624133037292</v>
      </c>
      <c r="K652" s="27" t="str">
        <f t="shared" si="85"/>
        <v>DEJAR</v>
      </c>
      <c r="L652" s="27" t="str">
        <f t="shared" si="86"/>
        <v>DEJAR</v>
      </c>
      <c r="M652" s="27" t="str">
        <f t="shared" si="87"/>
        <v>DEJAR</v>
      </c>
    </row>
    <row r="653" spans="1:13" x14ac:dyDescent="0.25">
      <c r="A653" t="s">
        <v>137</v>
      </c>
      <c r="B653">
        <v>30</v>
      </c>
      <c r="C653" s="64" t="s">
        <v>91</v>
      </c>
      <c r="D653" s="68">
        <v>35.6</v>
      </c>
      <c r="E653" s="64">
        <v>10</v>
      </c>
      <c r="F653" s="118">
        <f t="shared" si="83"/>
        <v>995.38454400000012</v>
      </c>
      <c r="G653" s="50">
        <v>0.1</v>
      </c>
      <c r="H653" s="50" t="s">
        <v>119</v>
      </c>
      <c r="I653" s="84">
        <f t="shared" si="88"/>
        <v>680.66555888411256</v>
      </c>
      <c r="J653" s="27">
        <f t="shared" si="84"/>
        <v>3.4033277944205622</v>
      </c>
      <c r="K653" s="27" t="str">
        <f t="shared" si="85"/>
        <v>DEJAR</v>
      </c>
      <c r="L653" s="27" t="str">
        <f t="shared" si="86"/>
        <v>DEJAR</v>
      </c>
      <c r="M653" s="27" t="str">
        <f t="shared" si="87"/>
        <v>DEJAR</v>
      </c>
    </row>
    <row r="654" spans="1:13" x14ac:dyDescent="0.25">
      <c r="A654" t="s">
        <v>138</v>
      </c>
      <c r="B654">
        <v>1</v>
      </c>
      <c r="C654" s="64" t="s">
        <v>104</v>
      </c>
      <c r="D654" s="68">
        <v>60</v>
      </c>
      <c r="E654" s="62">
        <v>18</v>
      </c>
      <c r="F654" s="118">
        <f t="shared" si="83"/>
        <v>2827.44</v>
      </c>
      <c r="G654" s="50">
        <v>0.1</v>
      </c>
      <c r="H654" s="50" t="s">
        <v>119</v>
      </c>
      <c r="I654" s="84">
        <f t="shared" si="88"/>
        <v>2361.9923046462377</v>
      </c>
      <c r="J654" s="27">
        <f t="shared" si="84"/>
        <v>11.809961523231189</v>
      </c>
      <c r="K654" s="27" t="str">
        <f t="shared" si="85"/>
        <v>DEJAR</v>
      </c>
      <c r="L654" s="27" t="str">
        <f t="shared" si="86"/>
        <v>DEJAR</v>
      </c>
      <c r="M654" s="27" t="str">
        <f t="shared" si="87"/>
        <v>DEJAR</v>
      </c>
    </row>
    <row r="655" spans="1:13" x14ac:dyDescent="0.25">
      <c r="A655" t="s">
        <v>138</v>
      </c>
      <c r="B655">
        <v>2</v>
      </c>
      <c r="C655" s="64" t="s">
        <v>92</v>
      </c>
      <c r="D655" s="68">
        <v>49.5</v>
      </c>
      <c r="E655" s="64">
        <v>16</v>
      </c>
      <c r="F655" s="118">
        <f t="shared" si="83"/>
        <v>1924.42635</v>
      </c>
      <c r="G655" s="50">
        <v>0.1</v>
      </c>
      <c r="H655" s="50" t="s">
        <v>119</v>
      </c>
      <c r="I655" s="84">
        <f t="shared" si="88"/>
        <v>1493.2950629530678</v>
      </c>
      <c r="J655" s="27">
        <f t="shared" si="84"/>
        <v>7.4664753147653391</v>
      </c>
      <c r="K655" s="27" t="str">
        <f t="shared" si="85"/>
        <v>DEJAR</v>
      </c>
      <c r="L655" s="27" t="str">
        <f t="shared" si="86"/>
        <v>DEJAR</v>
      </c>
      <c r="M655" s="27" t="str">
        <f t="shared" si="87"/>
        <v>DEJAR</v>
      </c>
    </row>
    <row r="656" spans="1:13" x14ac:dyDescent="0.25">
      <c r="A656" t="s">
        <v>138</v>
      </c>
      <c r="B656">
        <v>3</v>
      </c>
      <c r="C656" s="64" t="s">
        <v>104</v>
      </c>
      <c r="D656" s="68">
        <v>52.1</v>
      </c>
      <c r="E656" s="64">
        <v>15</v>
      </c>
      <c r="F656" s="118">
        <f t="shared" si="83"/>
        <v>2131.8976140000004</v>
      </c>
      <c r="G656" s="50">
        <v>0.1</v>
      </c>
      <c r="H656" s="50" t="s">
        <v>119</v>
      </c>
      <c r="I656" s="84">
        <f t="shared" si="88"/>
        <v>1687.0854246548597</v>
      </c>
      <c r="J656" s="27">
        <f t="shared" si="84"/>
        <v>8.4354271232742981</v>
      </c>
      <c r="K656" s="27" t="str">
        <f t="shared" si="85"/>
        <v>DEJAR</v>
      </c>
      <c r="L656" s="27" t="str">
        <f t="shared" si="86"/>
        <v>DEJAR</v>
      </c>
      <c r="M656" s="27" t="str">
        <f t="shared" si="87"/>
        <v>DEJAR</v>
      </c>
    </row>
    <row r="657" spans="1:13" x14ac:dyDescent="0.25">
      <c r="A657" t="s">
        <v>138</v>
      </c>
      <c r="B657">
        <v>4</v>
      </c>
      <c r="C657" s="64" t="s">
        <v>92</v>
      </c>
      <c r="D657" s="68">
        <v>39.4</v>
      </c>
      <c r="E657" s="64">
        <v>16</v>
      </c>
      <c r="F657" s="118">
        <f t="shared" si="83"/>
        <v>1219.2235439999999</v>
      </c>
      <c r="G657" s="50">
        <v>0.1</v>
      </c>
      <c r="H657" s="50" t="s">
        <v>119</v>
      </c>
      <c r="I657" s="84">
        <f t="shared" si="88"/>
        <v>866.79897927786317</v>
      </c>
      <c r="J657" s="27">
        <f t="shared" si="84"/>
        <v>4.3339948963893153</v>
      </c>
      <c r="K657" s="27" t="str">
        <f t="shared" si="85"/>
        <v>DEJAR</v>
      </c>
      <c r="L657" s="27" t="str">
        <f t="shared" si="86"/>
        <v>DEJAR</v>
      </c>
      <c r="M657" s="27" t="str">
        <f t="shared" si="87"/>
        <v>DEJAR</v>
      </c>
    </row>
    <row r="658" spans="1:13" x14ac:dyDescent="0.25">
      <c r="A658" t="s">
        <v>138</v>
      </c>
      <c r="B658">
        <v>5</v>
      </c>
      <c r="C658" s="64" t="s">
        <v>92</v>
      </c>
      <c r="D658" s="68">
        <v>23</v>
      </c>
      <c r="E658" s="64">
        <v>10</v>
      </c>
      <c r="F658" s="118">
        <f t="shared" si="83"/>
        <v>415.47660000000002</v>
      </c>
      <c r="G658" s="50">
        <v>0.1</v>
      </c>
      <c r="H658" s="50" t="s">
        <v>119</v>
      </c>
      <c r="I658" s="84">
        <f t="shared" si="88"/>
        <v>240.28635306200815</v>
      </c>
      <c r="J658" s="27">
        <f t="shared" si="84"/>
        <v>1.2014317653100408</v>
      </c>
      <c r="K658" s="27" t="str">
        <f t="shared" si="85"/>
        <v>DEJAR</v>
      </c>
      <c r="L658" s="27" t="str">
        <f t="shared" si="86"/>
        <v>DEJAR</v>
      </c>
      <c r="M658" s="27" t="str">
        <f t="shared" si="87"/>
        <v>DEJAR</v>
      </c>
    </row>
    <row r="659" spans="1:13" x14ac:dyDescent="0.25">
      <c r="A659" t="s">
        <v>138</v>
      </c>
      <c r="B659">
        <v>6</v>
      </c>
      <c r="C659" s="64" t="s">
        <v>104</v>
      </c>
      <c r="D659" s="68">
        <v>30.1</v>
      </c>
      <c r="E659" s="64">
        <v>12</v>
      </c>
      <c r="F659" s="118">
        <f t="shared" si="83"/>
        <v>711.58025400000008</v>
      </c>
      <c r="G659" s="50">
        <v>0.1</v>
      </c>
      <c r="H659" s="50" t="s">
        <v>119</v>
      </c>
      <c r="I659" s="84">
        <f t="shared" si="88"/>
        <v>456.26296612510822</v>
      </c>
      <c r="J659" s="27">
        <f t="shared" si="84"/>
        <v>2.2813148306255409</v>
      </c>
      <c r="K659" s="27" t="str">
        <f t="shared" si="85"/>
        <v>DEJAR</v>
      </c>
      <c r="L659" s="27" t="str">
        <f t="shared" si="86"/>
        <v>DEJAR</v>
      </c>
      <c r="M659" s="27" t="str">
        <f t="shared" si="87"/>
        <v>DEJAR</v>
      </c>
    </row>
    <row r="660" spans="1:13" x14ac:dyDescent="0.25">
      <c r="A660" t="s">
        <v>138</v>
      </c>
      <c r="B660">
        <v>7</v>
      </c>
      <c r="C660" s="64" t="s">
        <v>92</v>
      </c>
      <c r="D660" s="68">
        <v>42.5</v>
      </c>
      <c r="E660" s="64">
        <v>15</v>
      </c>
      <c r="F660" s="118">
        <f t="shared" si="83"/>
        <v>1418.6287500000001</v>
      </c>
      <c r="G660" s="50">
        <v>0.1</v>
      </c>
      <c r="H660" s="50" t="s">
        <v>119</v>
      </c>
      <c r="I660" s="84">
        <f t="shared" si="88"/>
        <v>1038.2895671924964</v>
      </c>
      <c r="J660" s="27">
        <f t="shared" si="84"/>
        <v>5.1914478359624816</v>
      </c>
      <c r="K660" s="27" t="str">
        <f t="shared" si="85"/>
        <v>DEJAR</v>
      </c>
      <c r="L660" s="27" t="str">
        <f t="shared" si="86"/>
        <v>DEJAR</v>
      </c>
      <c r="M660" s="27" t="str">
        <f t="shared" si="87"/>
        <v>DEJAR</v>
      </c>
    </row>
    <row r="661" spans="1:13" x14ac:dyDescent="0.25">
      <c r="A661" t="s">
        <v>138</v>
      </c>
      <c r="B661">
        <v>8</v>
      </c>
      <c r="C661" s="64" t="s">
        <v>104</v>
      </c>
      <c r="D661" s="68">
        <v>38</v>
      </c>
      <c r="E661" s="64">
        <v>14</v>
      </c>
      <c r="F661" s="118">
        <f t="shared" si="83"/>
        <v>1134.1176</v>
      </c>
      <c r="G661" s="50">
        <v>0.1</v>
      </c>
      <c r="H661" s="50" t="s">
        <v>119</v>
      </c>
      <c r="I661" s="84">
        <f t="shared" si="88"/>
        <v>795.18319242881773</v>
      </c>
      <c r="J661" s="27">
        <f t="shared" si="84"/>
        <v>3.9759159621440885</v>
      </c>
      <c r="K661" s="27" t="str">
        <f t="shared" si="85"/>
        <v>DEJAR</v>
      </c>
      <c r="L661" s="27" t="str">
        <f t="shared" si="86"/>
        <v>DEJAR</v>
      </c>
      <c r="M661" s="27" t="str">
        <f t="shared" si="87"/>
        <v>DEJAR</v>
      </c>
    </row>
    <row r="662" spans="1:13" x14ac:dyDescent="0.25">
      <c r="A662" t="s">
        <v>138</v>
      </c>
      <c r="B662">
        <v>9</v>
      </c>
      <c r="C662" s="64" t="s">
        <v>104</v>
      </c>
      <c r="D662" s="68">
        <v>82.5</v>
      </c>
      <c r="E662" s="64">
        <v>16</v>
      </c>
      <c r="F662" s="118">
        <f t="shared" si="83"/>
        <v>5345.6287499999999</v>
      </c>
      <c r="G662" s="50">
        <v>0.1</v>
      </c>
      <c r="H662" s="50" t="s">
        <v>119</v>
      </c>
      <c r="I662" s="84">
        <f t="shared" si="88"/>
        <v>5045.7338922155732</v>
      </c>
      <c r="J662" s="27">
        <f t="shared" si="84"/>
        <v>25.228669461077864</v>
      </c>
      <c r="K662" s="27" t="str">
        <f t="shared" si="85"/>
        <v>DEJAR</v>
      </c>
      <c r="L662" s="27" t="str">
        <f t="shared" si="86"/>
        <v>DEJAR</v>
      </c>
      <c r="M662" s="27" t="str">
        <f t="shared" si="87"/>
        <v>DEJAR</v>
      </c>
    </row>
    <row r="663" spans="1:13" x14ac:dyDescent="0.25">
      <c r="A663" t="s">
        <v>138</v>
      </c>
      <c r="B663">
        <v>10</v>
      </c>
      <c r="C663" s="64" t="s">
        <v>104</v>
      </c>
      <c r="D663" s="68">
        <v>35</v>
      </c>
      <c r="E663" s="64">
        <v>12</v>
      </c>
      <c r="F663" s="118">
        <f t="shared" si="83"/>
        <v>962.11500000000001</v>
      </c>
      <c r="G663" s="50">
        <v>0.1</v>
      </c>
      <c r="H663" s="50" t="s">
        <v>119</v>
      </c>
      <c r="I663" s="84">
        <f t="shared" si="88"/>
        <v>653.64029291244719</v>
      </c>
      <c r="J663" s="27">
        <f t="shared" si="84"/>
        <v>3.2682014645622357</v>
      </c>
      <c r="K663" s="27" t="str">
        <f t="shared" si="85"/>
        <v>DEJAR</v>
      </c>
      <c r="L663" s="27" t="str">
        <f t="shared" si="86"/>
        <v>DEJAR</v>
      </c>
      <c r="M663" s="27" t="str">
        <f t="shared" si="87"/>
        <v>DEJAR</v>
      </c>
    </row>
    <row r="664" spans="1:13" x14ac:dyDescent="0.25">
      <c r="A664" t="s">
        <v>138</v>
      </c>
      <c r="B664">
        <v>11</v>
      </c>
      <c r="C664" s="64" t="s">
        <v>104</v>
      </c>
      <c r="D664" s="68">
        <v>46.5</v>
      </c>
      <c r="E664" s="64">
        <v>15</v>
      </c>
      <c r="F664" s="118">
        <f t="shared" si="83"/>
        <v>1698.2311500000001</v>
      </c>
      <c r="G664" s="50">
        <v>0.1</v>
      </c>
      <c r="H664" s="50" t="s">
        <v>119</v>
      </c>
      <c r="I664" s="84">
        <f t="shared" si="88"/>
        <v>1286.553881208946</v>
      </c>
      <c r="J664" s="27">
        <f t="shared" si="84"/>
        <v>6.4327694060447298</v>
      </c>
      <c r="K664" s="27" t="str">
        <f t="shared" si="85"/>
        <v>DEJAR</v>
      </c>
      <c r="L664" s="27" t="str">
        <f t="shared" si="86"/>
        <v>DEJAR</v>
      </c>
      <c r="M664" s="27" t="str">
        <f t="shared" si="87"/>
        <v>DEJAR</v>
      </c>
    </row>
    <row r="665" spans="1:13" x14ac:dyDescent="0.25">
      <c r="A665" t="s">
        <v>138</v>
      </c>
      <c r="B665">
        <v>12</v>
      </c>
      <c r="C665" s="64" t="s">
        <v>92</v>
      </c>
      <c r="D665" s="68">
        <v>30</v>
      </c>
      <c r="E665" s="64">
        <v>15</v>
      </c>
      <c r="F665" s="118">
        <f t="shared" si="83"/>
        <v>706.86</v>
      </c>
      <c r="G665" s="50">
        <v>0.1</v>
      </c>
      <c r="H665" s="50" t="s">
        <v>119</v>
      </c>
      <c r="I665" s="84">
        <f t="shared" si="88"/>
        <v>452.65828470787153</v>
      </c>
      <c r="J665" s="27">
        <f t="shared" si="84"/>
        <v>2.2632914235393575</v>
      </c>
      <c r="K665" s="27" t="str">
        <f t="shared" si="85"/>
        <v>DEJAR</v>
      </c>
      <c r="L665" s="27" t="str">
        <f t="shared" si="86"/>
        <v>DEJAR</v>
      </c>
      <c r="M665" s="27" t="str">
        <f t="shared" si="87"/>
        <v>DEJAR</v>
      </c>
    </row>
    <row r="666" spans="1:13" x14ac:dyDescent="0.25">
      <c r="A666" t="s">
        <v>138</v>
      </c>
      <c r="B666">
        <v>13</v>
      </c>
      <c r="C666" s="64" t="s">
        <v>104</v>
      </c>
      <c r="D666" s="68">
        <v>21</v>
      </c>
      <c r="E666" s="64">
        <v>8</v>
      </c>
      <c r="F666" s="118">
        <f t="shared" si="83"/>
        <v>346.3614</v>
      </c>
      <c r="G666" s="50">
        <v>0.1</v>
      </c>
      <c r="H666" s="50" t="s">
        <v>119</v>
      </c>
      <c r="I666" s="84">
        <f t="shared" si="88"/>
        <v>193.44615534703902</v>
      </c>
      <c r="J666" s="27">
        <f t="shared" si="84"/>
        <v>0.96723077673519509</v>
      </c>
      <c r="K666" s="27" t="str">
        <f t="shared" si="85"/>
        <v>DEJAR</v>
      </c>
      <c r="L666" s="27" t="str">
        <f t="shared" si="86"/>
        <v>DEJAR</v>
      </c>
      <c r="M666" s="27" t="str">
        <f t="shared" si="87"/>
        <v>DEJAR</v>
      </c>
    </row>
    <row r="667" spans="1:13" x14ac:dyDescent="0.25">
      <c r="A667" t="s">
        <v>138</v>
      </c>
      <c r="B667">
        <v>14</v>
      </c>
      <c r="C667" s="64" t="s">
        <v>104</v>
      </c>
      <c r="D667" s="68">
        <v>40.299999999999997</v>
      </c>
      <c r="E667" s="64">
        <v>16</v>
      </c>
      <c r="F667" s="118">
        <f t="shared" si="83"/>
        <v>1275.5602859999997</v>
      </c>
      <c r="G667" s="50">
        <v>0.1</v>
      </c>
      <c r="H667" s="50" t="s">
        <v>119</v>
      </c>
      <c r="I667" s="84">
        <f t="shared" si="88"/>
        <v>914.74031937260099</v>
      </c>
      <c r="J667" s="27">
        <f t="shared" si="84"/>
        <v>4.573701596863005</v>
      </c>
      <c r="K667" s="27" t="str">
        <f t="shared" si="85"/>
        <v>DEJAR</v>
      </c>
      <c r="L667" s="27" t="str">
        <f t="shared" si="86"/>
        <v>DEJAR</v>
      </c>
      <c r="M667" s="27" t="str">
        <f t="shared" si="87"/>
        <v>DEJAR</v>
      </c>
    </row>
    <row r="668" spans="1:13" x14ac:dyDescent="0.25">
      <c r="A668" t="s">
        <v>138</v>
      </c>
      <c r="B668">
        <v>15</v>
      </c>
      <c r="C668" s="64" t="s">
        <v>92</v>
      </c>
      <c r="D668" s="68">
        <v>51.4</v>
      </c>
      <c r="E668" s="64">
        <v>16</v>
      </c>
      <c r="F668" s="118">
        <f t="shared" si="83"/>
        <v>2074.9953839999998</v>
      </c>
      <c r="G668" s="50">
        <v>0.1</v>
      </c>
      <c r="H668" s="50" t="s">
        <v>119</v>
      </c>
      <c r="I668" s="84">
        <f t="shared" si="88"/>
        <v>1633.5592655488226</v>
      </c>
      <c r="J668" s="27">
        <f t="shared" si="84"/>
        <v>8.1677963277441137</v>
      </c>
      <c r="K668" s="27" t="str">
        <f t="shared" si="85"/>
        <v>DEJAR</v>
      </c>
      <c r="L668" s="27" t="str">
        <f t="shared" si="86"/>
        <v>DEJAR</v>
      </c>
      <c r="M668" s="27" t="str">
        <f t="shared" si="87"/>
        <v>DEJAR</v>
      </c>
    </row>
    <row r="669" spans="1:13" x14ac:dyDescent="0.25">
      <c r="A669" t="s">
        <v>138</v>
      </c>
      <c r="B669">
        <v>16</v>
      </c>
      <c r="C669" s="64" t="s">
        <v>104</v>
      </c>
      <c r="D669" s="68">
        <v>39</v>
      </c>
      <c r="E669" s="64">
        <v>18</v>
      </c>
      <c r="F669" s="118">
        <f t="shared" si="83"/>
        <v>1194.5934</v>
      </c>
      <c r="G669" s="50">
        <v>0.1</v>
      </c>
      <c r="H669" s="50" t="s">
        <v>119</v>
      </c>
      <c r="I669" s="84">
        <f t="shared" si="88"/>
        <v>845.97122872984858</v>
      </c>
      <c r="J669" s="27">
        <f t="shared" si="84"/>
        <v>4.2298561436492426</v>
      </c>
      <c r="K669" s="27" t="str">
        <f t="shared" si="85"/>
        <v>DEJAR</v>
      </c>
      <c r="L669" s="27" t="str">
        <f t="shared" si="86"/>
        <v>DEJAR</v>
      </c>
      <c r="M669" s="27" t="str">
        <f t="shared" si="87"/>
        <v>DEJAR</v>
      </c>
    </row>
    <row r="670" spans="1:13" x14ac:dyDescent="0.25">
      <c r="A670" t="s">
        <v>138</v>
      </c>
      <c r="B670">
        <v>17</v>
      </c>
      <c r="C670" s="64" t="s">
        <v>104</v>
      </c>
      <c r="D670" s="68">
        <v>76.8</v>
      </c>
      <c r="E670" s="64">
        <v>18</v>
      </c>
      <c r="F670" s="118">
        <f t="shared" si="83"/>
        <v>4632.4776959999999</v>
      </c>
      <c r="G670" s="50">
        <v>0.1</v>
      </c>
      <c r="H670" s="50" t="s">
        <v>119</v>
      </c>
      <c r="I670" s="84">
        <f t="shared" si="88"/>
        <v>4254.1667913803021</v>
      </c>
      <c r="J670" s="27">
        <f t="shared" si="84"/>
        <v>21.270833956901509</v>
      </c>
      <c r="K670" s="27" t="str">
        <f t="shared" si="85"/>
        <v>DEJAR</v>
      </c>
      <c r="L670" s="27" t="str">
        <f t="shared" si="86"/>
        <v>DEJAR</v>
      </c>
      <c r="M670" s="27" t="str">
        <f t="shared" si="87"/>
        <v>DEJAR</v>
      </c>
    </row>
    <row r="671" spans="1:13" x14ac:dyDescent="0.25">
      <c r="A671" t="s">
        <v>138</v>
      </c>
      <c r="B671">
        <v>18</v>
      </c>
      <c r="C671" s="64" t="s">
        <v>92</v>
      </c>
      <c r="D671" s="68">
        <v>41</v>
      </c>
      <c r="E671" s="64">
        <v>16</v>
      </c>
      <c r="F671" s="118">
        <f t="shared" si="83"/>
        <v>1320.2574</v>
      </c>
      <c r="G671" s="50">
        <v>0.1</v>
      </c>
      <c r="H671" s="50" t="s">
        <v>119</v>
      </c>
      <c r="I671" s="84">
        <f t="shared" si="88"/>
        <v>953.06745984835879</v>
      </c>
      <c r="J671" s="27">
        <f t="shared" si="84"/>
        <v>4.7653372992417937</v>
      </c>
      <c r="K671" s="27" t="str">
        <f t="shared" si="85"/>
        <v>DEJAR</v>
      </c>
      <c r="L671" s="27" t="str">
        <f t="shared" si="86"/>
        <v>DEJAR</v>
      </c>
      <c r="M671" s="27" t="str">
        <f t="shared" si="87"/>
        <v>DEJAR</v>
      </c>
    </row>
    <row r="672" spans="1:13" x14ac:dyDescent="0.25">
      <c r="A672" t="s">
        <v>138</v>
      </c>
      <c r="B672">
        <v>19</v>
      </c>
      <c r="C672" s="64" t="s">
        <v>104</v>
      </c>
      <c r="D672" s="68">
        <v>44.6</v>
      </c>
      <c r="E672" s="64">
        <v>15</v>
      </c>
      <c r="F672" s="118">
        <f t="shared" si="83"/>
        <v>1562.2862640000001</v>
      </c>
      <c r="G672" s="50">
        <v>0.1</v>
      </c>
      <c r="H672" s="50" t="s">
        <v>119</v>
      </c>
      <c r="I672" s="84">
        <f t="shared" si="88"/>
        <v>1164.7784329405777</v>
      </c>
      <c r="J672" s="27">
        <f t="shared" si="84"/>
        <v>5.8238921647028885</v>
      </c>
      <c r="K672" s="27" t="str">
        <f t="shared" si="85"/>
        <v>DEJAR</v>
      </c>
      <c r="L672" s="27" t="str">
        <f t="shared" si="86"/>
        <v>DEJAR</v>
      </c>
      <c r="M672" s="27" t="str">
        <f t="shared" si="87"/>
        <v>DEJAR</v>
      </c>
    </row>
    <row r="673" spans="1:13" x14ac:dyDescent="0.25">
      <c r="A673" t="s">
        <v>138</v>
      </c>
      <c r="B673">
        <v>20</v>
      </c>
      <c r="C673" s="64" t="s">
        <v>104</v>
      </c>
      <c r="D673" s="68">
        <v>34.1</v>
      </c>
      <c r="E673" s="64">
        <v>14</v>
      </c>
      <c r="F673" s="118">
        <f t="shared" si="83"/>
        <v>913.27097400000014</v>
      </c>
      <c r="G673" s="50">
        <v>0.1</v>
      </c>
      <c r="H673" s="50" t="s">
        <v>119</v>
      </c>
      <c r="I673" s="84">
        <f t="shared" si="88"/>
        <v>614.28877777880609</v>
      </c>
      <c r="J673" s="27">
        <f t="shared" si="84"/>
        <v>3.0714438888940303</v>
      </c>
      <c r="K673" s="27" t="str">
        <f t="shared" si="85"/>
        <v>DEJAR</v>
      </c>
      <c r="L673" s="27" t="str">
        <f t="shared" si="86"/>
        <v>DEJAR</v>
      </c>
      <c r="M673" s="27" t="str">
        <f t="shared" si="87"/>
        <v>DEJAR</v>
      </c>
    </row>
    <row r="674" spans="1:13" x14ac:dyDescent="0.25">
      <c r="A674" t="s">
        <v>138</v>
      </c>
      <c r="B674">
        <v>21</v>
      </c>
      <c r="C674" s="64" t="s">
        <v>104</v>
      </c>
      <c r="D674" s="68">
        <v>20.2</v>
      </c>
      <c r="E674" s="64">
        <v>8</v>
      </c>
      <c r="F674" s="118">
        <f t="shared" si="83"/>
        <v>320.47461599999997</v>
      </c>
      <c r="G674" s="50">
        <v>0.1</v>
      </c>
      <c r="H674" s="50" t="s">
        <v>119</v>
      </c>
      <c r="I674" s="84">
        <f t="shared" si="88"/>
        <v>176.34178563484815</v>
      </c>
      <c r="J674" s="27">
        <f t="shared" si="84"/>
        <v>0.88170892817424074</v>
      </c>
      <c r="K674" s="27" t="str">
        <f t="shared" si="85"/>
        <v>DEJAR</v>
      </c>
      <c r="L674" s="27" t="str">
        <f t="shared" si="86"/>
        <v>DEJAR</v>
      </c>
      <c r="M674" s="27" t="str">
        <f t="shared" si="87"/>
        <v>DEJAR</v>
      </c>
    </row>
    <row r="675" spans="1:13" x14ac:dyDescent="0.25">
      <c r="A675" t="s">
        <v>138</v>
      </c>
      <c r="B675">
        <v>22</v>
      </c>
      <c r="C675" s="64" t="s">
        <v>104</v>
      </c>
      <c r="D675" s="68">
        <v>40.799999999999997</v>
      </c>
      <c r="E675" s="64">
        <v>16</v>
      </c>
      <c r="F675" s="118">
        <f t="shared" si="83"/>
        <v>1307.4082559999999</v>
      </c>
      <c r="G675" s="50">
        <v>0.1</v>
      </c>
      <c r="H675" s="50" t="s">
        <v>119</v>
      </c>
      <c r="I675" s="84">
        <f t="shared" si="88"/>
        <v>942.02362994562509</v>
      </c>
      <c r="J675" s="27">
        <f t="shared" si="84"/>
        <v>4.7101181497281246</v>
      </c>
      <c r="K675" s="27" t="str">
        <f t="shared" si="85"/>
        <v>DEJAR</v>
      </c>
      <c r="L675" s="27" t="str">
        <f t="shared" si="86"/>
        <v>DEJAR</v>
      </c>
      <c r="M675" s="27" t="str">
        <f t="shared" si="87"/>
        <v>DEJAR</v>
      </c>
    </row>
    <row r="676" spans="1:13" x14ac:dyDescent="0.25">
      <c r="A676" t="s">
        <v>138</v>
      </c>
      <c r="B676">
        <v>23</v>
      </c>
      <c r="C676" s="64" t="s">
        <v>92</v>
      </c>
      <c r="D676" s="68">
        <v>27.3</v>
      </c>
      <c r="E676" s="64">
        <v>15</v>
      </c>
      <c r="F676" s="118">
        <f t="shared" si="83"/>
        <v>585.35076600000002</v>
      </c>
      <c r="G676" s="50">
        <v>0.1</v>
      </c>
      <c r="H676" s="50" t="s">
        <v>119</v>
      </c>
      <c r="I676" s="84">
        <f t="shared" si="88"/>
        <v>361.53073358110123</v>
      </c>
      <c r="J676" s="27">
        <f t="shared" si="84"/>
        <v>1.807653667905506</v>
      </c>
      <c r="K676" s="27" t="str">
        <f t="shared" si="85"/>
        <v>DEJAR</v>
      </c>
      <c r="L676" s="27" t="str">
        <f t="shared" si="86"/>
        <v>DEJAR</v>
      </c>
      <c r="M676" s="27" t="str">
        <f t="shared" si="87"/>
        <v>DEJAR</v>
      </c>
    </row>
    <row r="677" spans="1:13" x14ac:dyDescent="0.25">
      <c r="A677" t="s">
        <v>138</v>
      </c>
      <c r="B677">
        <v>24</v>
      </c>
      <c r="C677" s="64" t="s">
        <v>104</v>
      </c>
      <c r="D677" s="68">
        <v>91.4</v>
      </c>
      <c r="E677" s="64">
        <v>24</v>
      </c>
      <c r="F677" s="118">
        <f t="shared" si="83"/>
        <v>6561.2001840000003</v>
      </c>
      <c r="G677" s="50">
        <v>0.1</v>
      </c>
      <c r="H677" s="50" t="s">
        <v>119</v>
      </c>
      <c r="I677" s="84">
        <f t="shared" si="88"/>
        <v>6441.2782255542543</v>
      </c>
      <c r="J677" s="27">
        <f t="shared" si="84"/>
        <v>32.206391127771269</v>
      </c>
      <c r="K677" s="27" t="str">
        <f t="shared" si="85"/>
        <v>DEJAR</v>
      </c>
      <c r="L677" s="27" t="str">
        <f t="shared" si="86"/>
        <v>DEJAR</v>
      </c>
      <c r="M677" s="27" t="str">
        <f t="shared" si="87"/>
        <v>DEJAR</v>
      </c>
    </row>
    <row r="678" spans="1:13" x14ac:dyDescent="0.25">
      <c r="A678" t="s">
        <v>138</v>
      </c>
      <c r="B678">
        <v>25</v>
      </c>
      <c r="C678" s="64" t="s">
        <v>104</v>
      </c>
      <c r="D678" s="68">
        <v>88.2</v>
      </c>
      <c r="E678" s="64">
        <v>18</v>
      </c>
      <c r="F678" s="118">
        <f t="shared" si="83"/>
        <v>6109.8150960000003</v>
      </c>
      <c r="G678" s="50">
        <v>0.1</v>
      </c>
      <c r="H678" s="50" t="s">
        <v>119</v>
      </c>
      <c r="I678" s="84">
        <f t="shared" si="88"/>
        <v>5916.7200201112882</v>
      </c>
      <c r="J678" s="27">
        <f t="shared" si="84"/>
        <v>29.583600100556442</v>
      </c>
      <c r="K678" s="27" t="str">
        <f t="shared" si="85"/>
        <v>DEJAR</v>
      </c>
      <c r="L678" s="27" t="str">
        <f t="shared" si="86"/>
        <v>DEJAR</v>
      </c>
      <c r="M678" s="27" t="str">
        <f t="shared" si="87"/>
        <v>DEJAR</v>
      </c>
    </row>
    <row r="679" spans="1:13" x14ac:dyDescent="0.25">
      <c r="A679" t="s">
        <v>138</v>
      </c>
      <c r="B679">
        <v>26</v>
      </c>
      <c r="C679" s="64" t="s">
        <v>104</v>
      </c>
      <c r="D679" s="68">
        <v>34.5</v>
      </c>
      <c r="E679" s="64">
        <v>19</v>
      </c>
      <c r="F679" s="118">
        <f t="shared" si="83"/>
        <v>934.82235000000003</v>
      </c>
      <c r="G679" s="50">
        <v>0.1</v>
      </c>
      <c r="H679" s="50" t="s">
        <v>119</v>
      </c>
      <c r="I679" s="84">
        <f t="shared" si="88"/>
        <v>631.60328895350312</v>
      </c>
      <c r="J679" s="27">
        <f t="shared" si="84"/>
        <v>3.1580164447675156</v>
      </c>
      <c r="K679" s="27" t="str">
        <f t="shared" si="85"/>
        <v>DEJAR</v>
      </c>
      <c r="L679" s="27" t="str">
        <f t="shared" si="86"/>
        <v>DEJAR</v>
      </c>
      <c r="M679" s="27" t="str">
        <f t="shared" si="87"/>
        <v>DEJAR</v>
      </c>
    </row>
    <row r="680" spans="1:13" x14ac:dyDescent="0.25">
      <c r="A680" t="s">
        <v>138</v>
      </c>
      <c r="B680">
        <v>27</v>
      </c>
      <c r="C680" s="64" t="s">
        <v>92</v>
      </c>
      <c r="D680" s="68">
        <v>25.7</v>
      </c>
      <c r="E680" s="64">
        <v>10</v>
      </c>
      <c r="F680" s="118">
        <f t="shared" si="83"/>
        <v>518.74884599999996</v>
      </c>
      <c r="G680" s="50">
        <v>0.1</v>
      </c>
      <c r="H680" s="50" t="s">
        <v>119</v>
      </c>
      <c r="I680" s="84">
        <f t="shared" si="88"/>
        <v>313.05950220812758</v>
      </c>
      <c r="J680" s="27">
        <f t="shared" si="84"/>
        <v>1.5652975110406377</v>
      </c>
      <c r="K680" s="27" t="str">
        <f t="shared" si="85"/>
        <v>DEJAR</v>
      </c>
      <c r="L680" s="27" t="str">
        <f t="shared" si="86"/>
        <v>DEJAR</v>
      </c>
      <c r="M680" s="27" t="str">
        <f t="shared" si="87"/>
        <v>DEJAR</v>
      </c>
    </row>
    <row r="681" spans="1:13" x14ac:dyDescent="0.25">
      <c r="A681" t="s">
        <v>138</v>
      </c>
      <c r="B681">
        <v>28</v>
      </c>
      <c r="C681" s="64" t="s">
        <v>104</v>
      </c>
      <c r="D681" s="68">
        <v>58</v>
      </c>
      <c r="E681" s="64">
        <v>18</v>
      </c>
      <c r="F681" s="118">
        <f t="shared" si="83"/>
        <v>2642.0855999999999</v>
      </c>
      <c r="G681" s="50">
        <v>0.1</v>
      </c>
      <c r="H681" s="50" t="s">
        <v>119</v>
      </c>
      <c r="I681" s="84">
        <f t="shared" si="88"/>
        <v>2178.639876777519</v>
      </c>
      <c r="J681" s="27">
        <f t="shared" si="84"/>
        <v>10.893199383887595</v>
      </c>
      <c r="K681" s="27" t="str">
        <f t="shared" si="85"/>
        <v>DEJAR</v>
      </c>
      <c r="L681" s="27" t="str">
        <f t="shared" si="86"/>
        <v>DEJAR</v>
      </c>
      <c r="M681" s="27" t="str">
        <f t="shared" si="87"/>
        <v>DEJAR</v>
      </c>
    </row>
    <row r="682" spans="1:13" x14ac:dyDescent="0.25">
      <c r="A682" t="s">
        <v>138</v>
      </c>
      <c r="B682">
        <v>29</v>
      </c>
      <c r="C682" s="64" t="s">
        <v>92</v>
      </c>
      <c r="D682" s="68">
        <v>47</v>
      </c>
      <c r="E682" s="64">
        <v>13</v>
      </c>
      <c r="F682" s="118">
        <f t="shared" si="83"/>
        <v>1734.9485999999999</v>
      </c>
      <c r="G682" s="50">
        <v>0.1</v>
      </c>
      <c r="H682" s="50" t="s">
        <v>119</v>
      </c>
      <c r="I682" s="84">
        <f t="shared" si="88"/>
        <v>1319.7727496718996</v>
      </c>
      <c r="J682" s="27">
        <f t="shared" si="84"/>
        <v>6.5988637483594976</v>
      </c>
      <c r="K682" s="27" t="str">
        <f t="shared" si="85"/>
        <v>DEJAR</v>
      </c>
      <c r="L682" s="27" t="str">
        <f t="shared" si="86"/>
        <v>DEJAR</v>
      </c>
      <c r="M682" s="27" t="str">
        <f t="shared" si="87"/>
        <v>DEJAR</v>
      </c>
    </row>
    <row r="683" spans="1:13" x14ac:dyDescent="0.25">
      <c r="A683" t="s">
        <v>138</v>
      </c>
      <c r="B683">
        <v>30</v>
      </c>
      <c r="C683" s="64" t="s">
        <v>104</v>
      </c>
      <c r="D683" s="68">
        <v>45.2</v>
      </c>
      <c r="E683" s="64">
        <v>12</v>
      </c>
      <c r="F683" s="118">
        <f t="shared" si="83"/>
        <v>1604.6036160000001</v>
      </c>
      <c r="G683" s="50">
        <v>0.1</v>
      </c>
      <c r="H683" s="50" t="s">
        <v>119</v>
      </c>
      <c r="I683" s="84">
        <f t="shared" si="88"/>
        <v>1202.4754052035494</v>
      </c>
      <c r="J683" s="27">
        <f t="shared" si="84"/>
        <v>6.012377026017746</v>
      </c>
      <c r="K683" s="27" t="str">
        <f t="shared" si="85"/>
        <v>DEJAR</v>
      </c>
      <c r="L683" s="27" t="str">
        <f t="shared" si="86"/>
        <v>DEJAR</v>
      </c>
      <c r="M683" s="27" t="str">
        <f t="shared" si="87"/>
        <v>DEJAR</v>
      </c>
    </row>
    <row r="684" spans="1:13" x14ac:dyDescent="0.25">
      <c r="A684" t="s">
        <v>139</v>
      </c>
      <c r="B684">
        <v>1</v>
      </c>
      <c r="C684" s="64" t="s">
        <v>92</v>
      </c>
      <c r="D684" s="68">
        <v>41.5</v>
      </c>
      <c r="E684" s="62">
        <v>15</v>
      </c>
      <c r="F684" s="118">
        <f t="shared" si="83"/>
        <v>1352.65515</v>
      </c>
      <c r="G684" s="50">
        <v>0.1</v>
      </c>
      <c r="H684" s="50" t="s">
        <v>119</v>
      </c>
      <c r="I684" s="84">
        <f t="shared" si="88"/>
        <v>981.00452482913829</v>
      </c>
      <c r="J684" s="27">
        <f t="shared" si="84"/>
        <v>4.9050226241456913</v>
      </c>
      <c r="K684" s="27" t="str">
        <f t="shared" si="85"/>
        <v>DEJAR</v>
      </c>
      <c r="L684" s="27" t="str">
        <f t="shared" si="86"/>
        <v>DEJAR</v>
      </c>
      <c r="M684" s="27" t="str">
        <f t="shared" si="87"/>
        <v>DEJAR</v>
      </c>
    </row>
    <row r="685" spans="1:13" x14ac:dyDescent="0.25">
      <c r="A685" t="s">
        <v>139</v>
      </c>
      <c r="B685">
        <v>2</v>
      </c>
      <c r="C685" s="64" t="s">
        <v>92</v>
      </c>
      <c r="D685" s="68">
        <v>20</v>
      </c>
      <c r="E685" s="64">
        <v>8</v>
      </c>
      <c r="F685" s="118">
        <f t="shared" si="83"/>
        <v>314.15999999999997</v>
      </c>
      <c r="G685" s="50">
        <v>0.1</v>
      </c>
      <c r="H685" s="50" t="s">
        <v>119</v>
      </c>
      <c r="I685" s="84">
        <f t="shared" si="88"/>
        <v>172.20874292148596</v>
      </c>
      <c r="J685" s="27">
        <f t="shared" si="84"/>
        <v>0.86104371460742979</v>
      </c>
      <c r="K685" s="27" t="str">
        <f t="shared" si="85"/>
        <v>DEJAR</v>
      </c>
      <c r="L685" s="27" t="str">
        <f t="shared" si="86"/>
        <v>DEJAR</v>
      </c>
      <c r="M685" s="27" t="str">
        <f t="shared" si="87"/>
        <v>DEJAR</v>
      </c>
    </row>
    <row r="686" spans="1:13" x14ac:dyDescent="0.25">
      <c r="A686" t="s">
        <v>139</v>
      </c>
      <c r="B686">
        <v>3</v>
      </c>
      <c r="C686" s="64" t="s">
        <v>92</v>
      </c>
      <c r="D686" s="68">
        <v>11.4</v>
      </c>
      <c r="E686" s="64">
        <v>9</v>
      </c>
      <c r="F686" s="118">
        <f t="shared" si="83"/>
        <v>102.07058400000001</v>
      </c>
      <c r="G686" s="50">
        <v>0.1</v>
      </c>
      <c r="H686" s="50" t="s">
        <v>119</v>
      </c>
      <c r="I686" s="84">
        <f t="shared" si="88"/>
        <v>45.100408314237328</v>
      </c>
      <c r="J686" s="27">
        <f t="shared" si="84"/>
        <v>0.22550204157118661</v>
      </c>
      <c r="K686" s="27" t="str">
        <f t="shared" si="85"/>
        <v>DEJAR</v>
      </c>
      <c r="L686" s="27" t="str">
        <f t="shared" si="86"/>
        <v>DEJAR</v>
      </c>
      <c r="M686" s="27" t="str">
        <f t="shared" si="87"/>
        <v>DEJAR</v>
      </c>
    </row>
    <row r="687" spans="1:13" x14ac:dyDescent="0.25">
      <c r="A687" t="s">
        <v>139</v>
      </c>
      <c r="B687">
        <v>4</v>
      </c>
      <c r="C687" s="64" t="s">
        <v>92</v>
      </c>
      <c r="D687" s="68">
        <v>24.6</v>
      </c>
      <c r="E687" s="64">
        <v>11</v>
      </c>
      <c r="F687" s="118">
        <f t="shared" si="83"/>
        <v>475.29266400000006</v>
      </c>
      <c r="G687" s="50">
        <v>0.1</v>
      </c>
      <c r="H687" s="50" t="s">
        <v>119</v>
      </c>
      <c r="I687" s="84">
        <f t="shared" si="88"/>
        <v>282.06222580395382</v>
      </c>
      <c r="J687" s="27">
        <f t="shared" si="84"/>
        <v>1.4103111290197692</v>
      </c>
      <c r="K687" s="27" t="str">
        <f t="shared" si="85"/>
        <v>DEJAR</v>
      </c>
      <c r="L687" s="27" t="str">
        <f t="shared" si="86"/>
        <v>DEJAR</v>
      </c>
      <c r="M687" s="27" t="str">
        <f t="shared" si="87"/>
        <v>DEJAR</v>
      </c>
    </row>
    <row r="688" spans="1:13" x14ac:dyDescent="0.25">
      <c r="A688" t="s">
        <v>139</v>
      </c>
      <c r="B688">
        <v>5</v>
      </c>
      <c r="C688" s="64" t="s">
        <v>104</v>
      </c>
      <c r="D688" s="68">
        <v>19.5</v>
      </c>
      <c r="E688" s="64">
        <v>9</v>
      </c>
      <c r="F688" s="118">
        <f t="shared" si="83"/>
        <v>298.64834999999999</v>
      </c>
      <c r="G688" s="50">
        <v>0.1</v>
      </c>
      <c r="H688" s="50" t="s">
        <v>119</v>
      </c>
      <c r="I688" s="84">
        <f t="shared" si="88"/>
        <v>162.12410368814335</v>
      </c>
      <c r="J688" s="27">
        <f t="shared" si="84"/>
        <v>0.8106205184407167</v>
      </c>
      <c r="K688" s="27" t="str">
        <f t="shared" si="85"/>
        <v>DEJAR</v>
      </c>
      <c r="L688" s="27" t="str">
        <f t="shared" si="86"/>
        <v>DEJAR</v>
      </c>
      <c r="M688" s="27" t="str">
        <f t="shared" si="87"/>
        <v>DEJAR</v>
      </c>
    </row>
    <row r="689" spans="1:13" x14ac:dyDescent="0.25">
      <c r="A689" t="s">
        <v>139</v>
      </c>
      <c r="B689">
        <v>6</v>
      </c>
      <c r="C689" s="64" t="s">
        <v>92</v>
      </c>
      <c r="D689" s="68">
        <v>17.3</v>
      </c>
      <c r="E689" s="64">
        <v>10</v>
      </c>
      <c r="F689" s="118">
        <f t="shared" si="83"/>
        <v>235.06236600000003</v>
      </c>
      <c r="G689" s="50">
        <v>0.1</v>
      </c>
      <c r="H689" s="50" t="s">
        <v>119</v>
      </c>
      <c r="I689" s="84">
        <f t="shared" si="88"/>
        <v>121.88000372337804</v>
      </c>
      <c r="J689" s="27">
        <f t="shared" si="84"/>
        <v>0.60940001861689019</v>
      </c>
      <c r="K689" s="27" t="str">
        <f t="shared" si="85"/>
        <v>DEJAR</v>
      </c>
      <c r="L689" s="27" t="str">
        <f t="shared" si="86"/>
        <v>DEJAR</v>
      </c>
      <c r="M689" s="27" t="str">
        <f t="shared" si="87"/>
        <v>DEJAR</v>
      </c>
    </row>
    <row r="690" spans="1:13" x14ac:dyDescent="0.25">
      <c r="A690" t="s">
        <v>139</v>
      </c>
      <c r="B690">
        <v>7</v>
      </c>
      <c r="C690" s="64" t="s">
        <v>92</v>
      </c>
      <c r="D690" s="68">
        <v>18.2</v>
      </c>
      <c r="E690" s="64">
        <v>10</v>
      </c>
      <c r="F690" s="118">
        <f t="shared" si="83"/>
        <v>260.15589599999998</v>
      </c>
      <c r="G690" s="50">
        <v>0.1</v>
      </c>
      <c r="H690" s="50" t="s">
        <v>119</v>
      </c>
      <c r="I690" s="84">
        <f t="shared" si="88"/>
        <v>137.54029311020668</v>
      </c>
      <c r="J690" s="27">
        <f t="shared" si="84"/>
        <v>0.6877014655510334</v>
      </c>
      <c r="K690" s="27" t="str">
        <f t="shared" si="85"/>
        <v>DEJAR</v>
      </c>
      <c r="L690" s="27" t="str">
        <f t="shared" si="86"/>
        <v>DEJAR</v>
      </c>
      <c r="M690" s="27" t="str">
        <f t="shared" si="87"/>
        <v>DEJAR</v>
      </c>
    </row>
    <row r="691" spans="1:13" x14ac:dyDescent="0.25">
      <c r="A691" t="s">
        <v>139</v>
      </c>
      <c r="B691">
        <v>8</v>
      </c>
      <c r="C691" s="64" t="s">
        <v>104</v>
      </c>
      <c r="D691" s="68">
        <v>31</v>
      </c>
      <c r="E691" s="64">
        <v>10</v>
      </c>
      <c r="F691" s="118">
        <f t="shared" si="83"/>
        <v>754.76940000000002</v>
      </c>
      <c r="G691" s="50">
        <v>0.1</v>
      </c>
      <c r="H691" s="50" t="s">
        <v>119</v>
      </c>
      <c r="I691" s="84">
        <f t="shared" si="88"/>
        <v>489.45492453923617</v>
      </c>
      <c r="J691" s="27">
        <f t="shared" si="84"/>
        <v>2.4472746226961806</v>
      </c>
      <c r="K691" s="27" t="str">
        <f t="shared" si="85"/>
        <v>DEJAR</v>
      </c>
      <c r="L691" s="27" t="str">
        <f t="shared" si="86"/>
        <v>DEJAR</v>
      </c>
      <c r="M691" s="27" t="str">
        <f t="shared" si="87"/>
        <v>DEJAR</v>
      </c>
    </row>
    <row r="692" spans="1:13" x14ac:dyDescent="0.25">
      <c r="A692" t="s">
        <v>139</v>
      </c>
      <c r="B692">
        <v>9</v>
      </c>
      <c r="C692" s="64" t="s">
        <v>92</v>
      </c>
      <c r="D692" s="68">
        <v>20.100000000000001</v>
      </c>
      <c r="E692" s="64">
        <v>10</v>
      </c>
      <c r="F692" s="118">
        <f t="shared" si="83"/>
        <v>317.30945400000002</v>
      </c>
      <c r="G692" s="50">
        <v>0.1</v>
      </c>
      <c r="H692" s="50" t="s">
        <v>119</v>
      </c>
      <c r="I692" s="84">
        <f t="shared" si="88"/>
        <v>174.26815222515748</v>
      </c>
      <c r="J692" s="27">
        <f t="shared" si="84"/>
        <v>0.8713407611257874</v>
      </c>
      <c r="K692" s="27" t="str">
        <f t="shared" si="85"/>
        <v>DEJAR</v>
      </c>
      <c r="L692" s="27" t="str">
        <f t="shared" si="86"/>
        <v>DEJAR</v>
      </c>
      <c r="M692" s="27" t="str">
        <f t="shared" si="87"/>
        <v>DEJAR</v>
      </c>
    </row>
    <row r="693" spans="1:13" x14ac:dyDescent="0.25">
      <c r="A693" t="s">
        <v>139</v>
      </c>
      <c r="B693">
        <v>10</v>
      </c>
      <c r="C693" s="64" t="s">
        <v>91</v>
      </c>
      <c r="D693" s="68">
        <v>19.5</v>
      </c>
      <c r="E693" s="64">
        <v>10</v>
      </c>
      <c r="F693" s="118">
        <f t="shared" si="83"/>
        <v>298.64834999999999</v>
      </c>
      <c r="G693" s="50">
        <v>0.1</v>
      </c>
      <c r="H693" s="50" t="s">
        <v>119</v>
      </c>
      <c r="I693" s="84">
        <f t="shared" si="88"/>
        <v>162.12410368814335</v>
      </c>
      <c r="J693" s="27">
        <f t="shared" si="84"/>
        <v>0.8106205184407167</v>
      </c>
      <c r="K693" s="27" t="str">
        <f t="shared" si="85"/>
        <v>DEJAR</v>
      </c>
      <c r="L693" s="27" t="str">
        <f t="shared" si="86"/>
        <v>DEJAR</v>
      </c>
      <c r="M693" s="27" t="str">
        <f t="shared" si="87"/>
        <v>DEJAR</v>
      </c>
    </row>
    <row r="694" spans="1:13" x14ac:dyDescent="0.25">
      <c r="A694" t="s">
        <v>139</v>
      </c>
      <c r="B694">
        <v>11</v>
      </c>
      <c r="C694" s="64" t="s">
        <v>104</v>
      </c>
      <c r="D694" s="68">
        <v>22.1</v>
      </c>
      <c r="E694" s="64">
        <v>8</v>
      </c>
      <c r="F694" s="118">
        <f t="shared" si="83"/>
        <v>383.59721400000006</v>
      </c>
      <c r="G694" s="50">
        <v>0.1</v>
      </c>
      <c r="H694" s="50" t="s">
        <v>119</v>
      </c>
      <c r="I694" s="84">
        <f t="shared" si="88"/>
        <v>218.47895999283801</v>
      </c>
      <c r="J694" s="27">
        <f t="shared" si="84"/>
        <v>1.0923947999641899</v>
      </c>
      <c r="K694" s="27" t="str">
        <f t="shared" si="85"/>
        <v>DEJAR</v>
      </c>
      <c r="L694" s="27" t="str">
        <f t="shared" si="86"/>
        <v>DEJAR</v>
      </c>
      <c r="M694" s="27" t="str">
        <f t="shared" si="87"/>
        <v>DEJAR</v>
      </c>
    </row>
    <row r="695" spans="1:13" x14ac:dyDescent="0.25">
      <c r="A695" t="s">
        <v>139</v>
      </c>
      <c r="B695">
        <v>12</v>
      </c>
      <c r="C695" s="64" t="s">
        <v>92</v>
      </c>
      <c r="D695" s="68">
        <v>27</v>
      </c>
      <c r="E695" s="64">
        <v>10</v>
      </c>
      <c r="F695" s="118">
        <f t="shared" si="83"/>
        <v>572.5566</v>
      </c>
      <c r="G695" s="50">
        <v>0.1</v>
      </c>
      <c r="H695" s="50" t="s">
        <v>119</v>
      </c>
      <c r="I695" s="84">
        <f t="shared" si="88"/>
        <v>352.13325163946445</v>
      </c>
      <c r="J695" s="27">
        <f t="shared" si="84"/>
        <v>1.7606662581973223</v>
      </c>
      <c r="K695" s="27" t="str">
        <f t="shared" si="85"/>
        <v>DEJAR</v>
      </c>
      <c r="L695" s="27" t="str">
        <f t="shared" si="86"/>
        <v>DEJAR</v>
      </c>
      <c r="M695" s="27" t="str">
        <f t="shared" si="87"/>
        <v>DEJAR</v>
      </c>
    </row>
    <row r="696" spans="1:13" x14ac:dyDescent="0.25">
      <c r="A696" t="s">
        <v>139</v>
      </c>
      <c r="B696">
        <v>13</v>
      </c>
      <c r="C696" s="64" t="s">
        <v>104</v>
      </c>
      <c r="D696" s="68">
        <v>23.4</v>
      </c>
      <c r="E696" s="64">
        <v>11</v>
      </c>
      <c r="F696" s="118">
        <f t="shared" si="83"/>
        <v>430.05362399999996</v>
      </c>
      <c r="G696" s="50">
        <v>0.1</v>
      </c>
      <c r="H696" s="50" t="s">
        <v>119</v>
      </c>
      <c r="I696" s="84">
        <f t="shared" si="88"/>
        <v>250.36688145833153</v>
      </c>
      <c r="J696" s="27">
        <f t="shared" si="84"/>
        <v>1.2518344072916576</v>
      </c>
      <c r="K696" s="27" t="str">
        <f t="shared" si="85"/>
        <v>DEJAR</v>
      </c>
      <c r="L696" s="27" t="str">
        <f t="shared" si="86"/>
        <v>DEJAR</v>
      </c>
      <c r="M696" s="27" t="str">
        <f t="shared" si="87"/>
        <v>DEJAR</v>
      </c>
    </row>
    <row r="697" spans="1:13" x14ac:dyDescent="0.25">
      <c r="A697" t="s">
        <v>139</v>
      </c>
      <c r="B697">
        <v>14</v>
      </c>
      <c r="C697" s="64" t="s">
        <v>104</v>
      </c>
      <c r="D697" s="68">
        <v>31.5</v>
      </c>
      <c r="E697" s="64">
        <v>14</v>
      </c>
      <c r="F697" s="118">
        <f t="shared" si="83"/>
        <v>779.31314999999995</v>
      </c>
      <c r="G697" s="50">
        <v>0.1</v>
      </c>
      <c r="H697" s="50" t="s">
        <v>119</v>
      </c>
      <c r="I697" s="84">
        <f t="shared" si="88"/>
        <v>508.48176101399235</v>
      </c>
      <c r="J697" s="27">
        <f t="shared" si="84"/>
        <v>2.5424088050699614</v>
      </c>
      <c r="K697" s="27" t="str">
        <f t="shared" si="85"/>
        <v>DEJAR</v>
      </c>
      <c r="L697" s="27" t="str">
        <f t="shared" si="86"/>
        <v>DEJAR</v>
      </c>
      <c r="M697" s="27" t="str">
        <f t="shared" si="87"/>
        <v>DEJAR</v>
      </c>
    </row>
    <row r="698" spans="1:13" x14ac:dyDescent="0.25">
      <c r="A698" t="s">
        <v>139</v>
      </c>
      <c r="B698">
        <v>15</v>
      </c>
      <c r="C698" s="64" t="s">
        <v>104</v>
      </c>
      <c r="D698" s="68">
        <v>24</v>
      </c>
      <c r="E698" s="64">
        <v>9</v>
      </c>
      <c r="F698" s="118">
        <f t="shared" si="83"/>
        <v>452.3904</v>
      </c>
      <c r="G698" s="50">
        <v>0.1</v>
      </c>
      <c r="H698" s="50" t="s">
        <v>119</v>
      </c>
      <c r="I698" s="84">
        <f t="shared" si="88"/>
        <v>265.94050449183845</v>
      </c>
      <c r="J698" s="27">
        <f t="shared" si="84"/>
        <v>1.3297025224591923</v>
      </c>
      <c r="K698" s="27" t="str">
        <f t="shared" si="85"/>
        <v>DEJAR</v>
      </c>
      <c r="L698" s="27" t="str">
        <f t="shared" si="86"/>
        <v>DEJAR</v>
      </c>
      <c r="M698" s="27" t="str">
        <f t="shared" si="87"/>
        <v>DEJAR</v>
      </c>
    </row>
    <row r="699" spans="1:13" x14ac:dyDescent="0.25">
      <c r="A699" t="s">
        <v>139</v>
      </c>
      <c r="B699">
        <v>16</v>
      </c>
      <c r="C699" s="64" t="s">
        <v>104</v>
      </c>
      <c r="D699" s="68">
        <v>17</v>
      </c>
      <c r="E699" s="64">
        <v>8</v>
      </c>
      <c r="F699" s="118">
        <f t="shared" si="83"/>
        <v>226.98060000000001</v>
      </c>
      <c r="G699" s="50">
        <v>0.1</v>
      </c>
      <c r="H699" s="50" t="s">
        <v>119</v>
      </c>
      <c r="I699" s="84">
        <f t="shared" si="88"/>
        <v>116.90268878718483</v>
      </c>
      <c r="J699" s="27">
        <f t="shared" si="84"/>
        <v>0.58451344393592408</v>
      </c>
      <c r="K699" s="27" t="str">
        <f t="shared" si="85"/>
        <v>DEJAR</v>
      </c>
      <c r="L699" s="27" t="str">
        <f t="shared" si="86"/>
        <v>DEJAR</v>
      </c>
      <c r="M699" s="27" t="str">
        <f t="shared" si="87"/>
        <v>DEJAR</v>
      </c>
    </row>
    <row r="700" spans="1:13" x14ac:dyDescent="0.25">
      <c r="A700" t="s">
        <v>139</v>
      </c>
      <c r="B700">
        <v>17</v>
      </c>
      <c r="C700" s="64" t="s">
        <v>92</v>
      </c>
      <c r="D700" s="68">
        <v>52</v>
      </c>
      <c r="E700" s="64">
        <v>14</v>
      </c>
      <c r="F700" s="118">
        <f t="shared" si="83"/>
        <v>2123.7215999999999</v>
      </c>
      <c r="G700" s="50">
        <v>0.1</v>
      </c>
      <c r="H700" s="50" t="s">
        <v>119</v>
      </c>
      <c r="I700" s="84">
        <f t="shared" si="88"/>
        <v>1679.377464609141</v>
      </c>
      <c r="J700" s="27">
        <f t="shared" si="84"/>
        <v>8.3968873230457053</v>
      </c>
      <c r="K700" s="27" t="str">
        <f t="shared" si="85"/>
        <v>DEJAR</v>
      </c>
      <c r="L700" s="27" t="str">
        <f t="shared" si="86"/>
        <v>DEJAR</v>
      </c>
      <c r="M700" s="27" t="str">
        <f t="shared" si="87"/>
        <v>DEJAR</v>
      </c>
    </row>
    <row r="701" spans="1:13" x14ac:dyDescent="0.25">
      <c r="A701" t="s">
        <v>139</v>
      </c>
      <c r="B701">
        <v>18</v>
      </c>
      <c r="C701" s="64" t="s">
        <v>92</v>
      </c>
      <c r="D701" s="68">
        <v>45</v>
      </c>
      <c r="E701" s="64">
        <v>15</v>
      </c>
      <c r="F701" s="118">
        <f t="shared" si="83"/>
        <v>1590.4349999999999</v>
      </c>
      <c r="G701" s="50">
        <v>0.1</v>
      </c>
      <c r="H701" s="50" t="s">
        <v>119</v>
      </c>
      <c r="I701" s="84">
        <f t="shared" si="88"/>
        <v>1189.832288643388</v>
      </c>
      <c r="J701" s="27">
        <f t="shared" si="84"/>
        <v>5.9491614432169397</v>
      </c>
      <c r="K701" s="27" t="str">
        <f t="shared" si="85"/>
        <v>DEJAR</v>
      </c>
      <c r="L701" s="27" t="str">
        <f t="shared" si="86"/>
        <v>DEJAR</v>
      </c>
      <c r="M701" s="27" t="str">
        <f t="shared" si="87"/>
        <v>DEJAR</v>
      </c>
    </row>
    <row r="702" spans="1:13" x14ac:dyDescent="0.25">
      <c r="A702" t="s">
        <v>139</v>
      </c>
      <c r="B702">
        <v>19</v>
      </c>
      <c r="C702" s="64" t="s">
        <v>92</v>
      </c>
      <c r="D702" s="68">
        <v>14</v>
      </c>
      <c r="E702" s="64">
        <v>7</v>
      </c>
      <c r="F702" s="118">
        <f t="shared" si="83"/>
        <v>153.9384</v>
      </c>
      <c r="G702" s="50">
        <v>0.1</v>
      </c>
      <c r="H702" s="50" t="s">
        <v>119</v>
      </c>
      <c r="I702" s="84">
        <f t="shared" si="88"/>
        <v>73.59440964790268</v>
      </c>
      <c r="J702" s="27">
        <f t="shared" si="84"/>
        <v>0.36797204823951335</v>
      </c>
      <c r="K702" s="27" t="str">
        <f t="shared" si="85"/>
        <v>DEJAR</v>
      </c>
      <c r="L702" s="27" t="str">
        <f t="shared" si="86"/>
        <v>DEJAR</v>
      </c>
      <c r="M702" s="27" t="str">
        <f t="shared" si="87"/>
        <v>DEJAR</v>
      </c>
    </row>
    <row r="703" spans="1:13" x14ac:dyDescent="0.25">
      <c r="A703" t="s">
        <v>139</v>
      </c>
      <c r="B703">
        <v>20</v>
      </c>
      <c r="C703" s="64" t="s">
        <v>92</v>
      </c>
      <c r="D703" s="68">
        <v>37</v>
      </c>
      <c r="E703" s="64">
        <v>14</v>
      </c>
      <c r="F703" s="118">
        <f t="shared" si="83"/>
        <v>1075.2126000000001</v>
      </c>
      <c r="G703" s="50">
        <v>0.1</v>
      </c>
      <c r="H703" s="50" t="s">
        <v>119</v>
      </c>
      <c r="I703" s="84">
        <f t="shared" si="88"/>
        <v>746.21106208469121</v>
      </c>
      <c r="J703" s="27">
        <f t="shared" si="84"/>
        <v>3.7310553104234558</v>
      </c>
      <c r="K703" s="27" t="str">
        <f t="shared" si="85"/>
        <v>DEJAR</v>
      </c>
      <c r="L703" s="27" t="str">
        <f t="shared" si="86"/>
        <v>DEJAR</v>
      </c>
      <c r="M703" s="27" t="str">
        <f t="shared" si="87"/>
        <v>DEJAR</v>
      </c>
    </row>
    <row r="704" spans="1:13" x14ac:dyDescent="0.25">
      <c r="A704" t="s">
        <v>139</v>
      </c>
      <c r="B704">
        <v>21</v>
      </c>
      <c r="C704" s="64" t="s">
        <v>104</v>
      </c>
      <c r="D704" s="68">
        <v>41</v>
      </c>
      <c r="E704" s="64">
        <v>10</v>
      </c>
      <c r="F704" s="118">
        <f t="shared" si="83"/>
        <v>1320.2574</v>
      </c>
      <c r="G704" s="50">
        <v>0.1</v>
      </c>
      <c r="H704" s="50" t="s">
        <v>119</v>
      </c>
      <c r="I704" s="84">
        <f t="shared" si="88"/>
        <v>953.06745984835879</v>
      </c>
      <c r="J704" s="27">
        <f t="shared" si="84"/>
        <v>4.7653372992417937</v>
      </c>
      <c r="K704" s="27" t="str">
        <f t="shared" si="85"/>
        <v>DEJAR</v>
      </c>
      <c r="L704" s="27" t="str">
        <f t="shared" si="86"/>
        <v>DEJAR</v>
      </c>
      <c r="M704" s="27" t="str">
        <f t="shared" si="87"/>
        <v>DEJAR</v>
      </c>
    </row>
    <row r="705" spans="1:13" x14ac:dyDescent="0.25">
      <c r="A705" t="s">
        <v>139</v>
      </c>
      <c r="B705">
        <v>22</v>
      </c>
      <c r="C705" s="64" t="s">
        <v>92</v>
      </c>
      <c r="D705" s="68">
        <v>27</v>
      </c>
      <c r="E705" s="64">
        <v>10</v>
      </c>
      <c r="F705" s="118">
        <f t="shared" si="83"/>
        <v>572.5566</v>
      </c>
      <c r="G705" s="50">
        <v>0.1</v>
      </c>
      <c r="H705" s="50" t="s">
        <v>119</v>
      </c>
      <c r="I705" s="84">
        <f t="shared" si="88"/>
        <v>352.13325163946445</v>
      </c>
      <c r="J705" s="27">
        <f t="shared" si="84"/>
        <v>1.7606662581973223</v>
      </c>
      <c r="K705" s="27" t="str">
        <f t="shared" si="85"/>
        <v>DEJAR</v>
      </c>
      <c r="L705" s="27" t="str">
        <f t="shared" si="86"/>
        <v>DEJAR</v>
      </c>
      <c r="M705" s="27" t="str">
        <f t="shared" si="87"/>
        <v>DEJAR</v>
      </c>
    </row>
    <row r="706" spans="1:13" x14ac:dyDescent="0.25">
      <c r="A706" t="s">
        <v>139</v>
      </c>
      <c r="B706">
        <v>23</v>
      </c>
      <c r="C706" s="64" t="s">
        <v>104</v>
      </c>
      <c r="D706" s="68">
        <v>36.1</v>
      </c>
      <c r="E706" s="64">
        <v>12</v>
      </c>
      <c r="F706" s="118">
        <f t="shared" si="83"/>
        <v>1023.5411340000001</v>
      </c>
      <c r="G706" s="50">
        <v>0.1</v>
      </c>
      <c r="H706" s="50" t="s">
        <v>119</v>
      </c>
      <c r="I706" s="84">
        <f t="shared" si="88"/>
        <v>703.67347787732876</v>
      </c>
      <c r="J706" s="27">
        <f t="shared" si="84"/>
        <v>3.5183673893866438</v>
      </c>
      <c r="K706" s="27" t="str">
        <f t="shared" si="85"/>
        <v>DEJAR</v>
      </c>
      <c r="L706" s="27" t="str">
        <f t="shared" si="86"/>
        <v>DEJAR</v>
      </c>
      <c r="M706" s="27" t="str">
        <f t="shared" si="87"/>
        <v>DEJAR</v>
      </c>
    </row>
    <row r="707" spans="1:13" x14ac:dyDescent="0.25">
      <c r="A707" t="s">
        <v>139</v>
      </c>
      <c r="B707">
        <v>24</v>
      </c>
      <c r="C707" s="64" t="s">
        <v>104</v>
      </c>
      <c r="D707" s="68">
        <v>28</v>
      </c>
      <c r="E707" s="64">
        <v>9</v>
      </c>
      <c r="F707" s="118">
        <f t="shared" ref="F707:F770" si="89">(3.1416/4)*D707^2</f>
        <v>615.75360000000001</v>
      </c>
      <c r="G707" s="50">
        <v>0.1</v>
      </c>
      <c r="H707" s="50" t="s">
        <v>119</v>
      </c>
      <c r="I707" s="84">
        <f t="shared" si="88"/>
        <v>384.0191047547313</v>
      </c>
      <c r="J707" s="27">
        <f t="shared" ref="J707:J770" si="90">((I707/1000)*0.5)/G707</f>
        <v>1.9200955237736563</v>
      </c>
      <c r="K707" s="27" t="str">
        <f t="shared" ref="K707:K770" si="91">+IF(D707&gt;=10,"DEJAR","DEPURAR")</f>
        <v>DEJAR</v>
      </c>
      <c r="L707" s="27" t="str">
        <f t="shared" ref="L707:L770" si="92">+IF(E707&gt;=5,"DEJAR","DEPURAR")</f>
        <v>DEJAR</v>
      </c>
      <c r="M707" s="27" t="str">
        <f t="shared" ref="M707:M770" si="93">+IF(AND(K707="DEJAR",L707="DEJAR"),"DEJAR","DEPURAR")</f>
        <v>DEJAR</v>
      </c>
    </row>
    <row r="708" spans="1:13" x14ac:dyDescent="0.25">
      <c r="A708" t="s">
        <v>139</v>
      </c>
      <c r="B708">
        <v>25</v>
      </c>
      <c r="C708" s="64" t="s">
        <v>104</v>
      </c>
      <c r="D708" s="68">
        <v>20</v>
      </c>
      <c r="E708" s="64">
        <v>13</v>
      </c>
      <c r="F708" s="118">
        <f t="shared" si="89"/>
        <v>314.15999999999997</v>
      </c>
      <c r="G708" s="50">
        <v>0.1</v>
      </c>
      <c r="H708" s="50" t="s">
        <v>119</v>
      </c>
      <c r="I708" s="84">
        <f t="shared" si="88"/>
        <v>172.20874292148596</v>
      </c>
      <c r="J708" s="27">
        <f t="shared" si="90"/>
        <v>0.86104371460742979</v>
      </c>
      <c r="K708" s="27" t="str">
        <f t="shared" si="91"/>
        <v>DEJAR</v>
      </c>
      <c r="L708" s="27" t="str">
        <f t="shared" si="92"/>
        <v>DEJAR</v>
      </c>
      <c r="M708" s="27" t="str">
        <f t="shared" si="93"/>
        <v>DEJAR</v>
      </c>
    </row>
    <row r="709" spans="1:13" x14ac:dyDescent="0.25">
      <c r="A709" t="s">
        <v>139</v>
      </c>
      <c r="B709">
        <v>26</v>
      </c>
      <c r="C709" s="64" t="s">
        <v>104</v>
      </c>
      <c r="D709" s="68">
        <v>19.5</v>
      </c>
      <c r="E709" s="64">
        <v>12</v>
      </c>
      <c r="F709" s="118">
        <f t="shared" si="89"/>
        <v>298.64834999999999</v>
      </c>
      <c r="G709" s="50">
        <v>0.1</v>
      </c>
      <c r="H709" s="50" t="s">
        <v>119</v>
      </c>
      <c r="I709" s="84">
        <f t="shared" si="88"/>
        <v>162.12410368814335</v>
      </c>
      <c r="J709" s="27">
        <f t="shared" si="90"/>
        <v>0.8106205184407167</v>
      </c>
      <c r="K709" s="27" t="str">
        <f t="shared" si="91"/>
        <v>DEJAR</v>
      </c>
      <c r="L709" s="27" t="str">
        <f t="shared" si="92"/>
        <v>DEJAR</v>
      </c>
      <c r="M709" s="27" t="str">
        <f t="shared" si="93"/>
        <v>DEJAR</v>
      </c>
    </row>
    <row r="710" spans="1:13" x14ac:dyDescent="0.25">
      <c r="A710" t="s">
        <v>139</v>
      </c>
      <c r="B710">
        <v>27</v>
      </c>
      <c r="C710" s="64" t="s">
        <v>104</v>
      </c>
      <c r="D710" s="68">
        <v>19</v>
      </c>
      <c r="E710" s="64">
        <v>10</v>
      </c>
      <c r="F710" s="118">
        <f t="shared" si="89"/>
        <v>283.52940000000001</v>
      </c>
      <c r="G710" s="50">
        <v>0.1</v>
      </c>
      <c r="H710" s="50" t="s">
        <v>119</v>
      </c>
      <c r="I710" s="84">
        <f t="shared" si="88"/>
        <v>152.39095368994771</v>
      </c>
      <c r="J710" s="27">
        <f t="shared" si="90"/>
        <v>0.76195476844973853</v>
      </c>
      <c r="K710" s="27" t="str">
        <f t="shared" si="91"/>
        <v>DEJAR</v>
      </c>
      <c r="L710" s="27" t="str">
        <f t="shared" si="92"/>
        <v>DEJAR</v>
      </c>
      <c r="M710" s="27" t="str">
        <f t="shared" si="93"/>
        <v>DEJAR</v>
      </c>
    </row>
    <row r="711" spans="1:13" x14ac:dyDescent="0.25">
      <c r="A711" t="s">
        <v>139</v>
      </c>
      <c r="B711">
        <v>28</v>
      </c>
      <c r="C711" s="64" t="s">
        <v>104</v>
      </c>
      <c r="D711" s="68">
        <v>19.5</v>
      </c>
      <c r="E711" s="64">
        <v>14</v>
      </c>
      <c r="F711" s="118">
        <f t="shared" si="89"/>
        <v>298.64834999999999</v>
      </c>
      <c r="G711" s="50">
        <v>0.1</v>
      </c>
      <c r="H711" s="50" t="s">
        <v>119</v>
      </c>
      <c r="I711" s="84">
        <f t="shared" ref="I711:I744" si="94">0.13647*D711^2.38351</f>
        <v>162.12410368814335</v>
      </c>
      <c r="J711" s="27">
        <f t="shared" si="90"/>
        <v>0.8106205184407167</v>
      </c>
      <c r="K711" s="27" t="str">
        <f t="shared" si="91"/>
        <v>DEJAR</v>
      </c>
      <c r="L711" s="27" t="str">
        <f t="shared" si="92"/>
        <v>DEJAR</v>
      </c>
      <c r="M711" s="27" t="str">
        <f t="shared" si="93"/>
        <v>DEJAR</v>
      </c>
    </row>
    <row r="712" spans="1:13" x14ac:dyDescent="0.25">
      <c r="A712" t="s">
        <v>139</v>
      </c>
      <c r="B712">
        <v>29</v>
      </c>
      <c r="C712" s="64" t="s">
        <v>104</v>
      </c>
      <c r="D712" s="68">
        <v>21.2</v>
      </c>
      <c r="E712" s="64">
        <v>16</v>
      </c>
      <c r="F712" s="118">
        <f t="shared" si="89"/>
        <v>352.99017600000002</v>
      </c>
      <c r="G712" s="50">
        <v>0.1</v>
      </c>
      <c r="H712" s="50" t="s">
        <v>119</v>
      </c>
      <c r="I712" s="84">
        <f t="shared" si="94"/>
        <v>197.86636682451069</v>
      </c>
      <c r="J712" s="27">
        <f t="shared" si="90"/>
        <v>0.98933183412255343</v>
      </c>
      <c r="K712" s="27" t="str">
        <f t="shared" si="91"/>
        <v>DEJAR</v>
      </c>
      <c r="L712" s="27" t="str">
        <f t="shared" si="92"/>
        <v>DEJAR</v>
      </c>
      <c r="M712" s="27" t="str">
        <f t="shared" si="93"/>
        <v>DEJAR</v>
      </c>
    </row>
    <row r="713" spans="1:13" x14ac:dyDescent="0.25">
      <c r="A713" t="s">
        <v>140</v>
      </c>
      <c r="B713">
        <v>1</v>
      </c>
      <c r="C713" s="64" t="s">
        <v>91</v>
      </c>
      <c r="D713" s="68">
        <v>31.4</v>
      </c>
      <c r="E713" s="62">
        <v>10</v>
      </c>
      <c r="F713" s="118">
        <f t="shared" si="89"/>
        <v>774.37298399999997</v>
      </c>
      <c r="G713" s="50">
        <v>0.1</v>
      </c>
      <c r="H713" s="50" t="s">
        <v>119</v>
      </c>
      <c r="I713" s="84">
        <f t="shared" si="94"/>
        <v>504.64267880435301</v>
      </c>
      <c r="J713" s="27">
        <f t="shared" si="90"/>
        <v>2.5232133940217647</v>
      </c>
      <c r="K713" s="27" t="str">
        <f t="shared" si="91"/>
        <v>DEJAR</v>
      </c>
      <c r="L713" s="27" t="str">
        <f t="shared" si="92"/>
        <v>DEJAR</v>
      </c>
      <c r="M713" s="27" t="str">
        <f t="shared" si="93"/>
        <v>DEJAR</v>
      </c>
    </row>
    <row r="714" spans="1:13" x14ac:dyDescent="0.25">
      <c r="A714" t="s">
        <v>140</v>
      </c>
      <c r="B714">
        <v>2</v>
      </c>
      <c r="C714" s="64" t="s">
        <v>91</v>
      </c>
      <c r="D714" s="68">
        <v>16.100000000000001</v>
      </c>
      <c r="E714" s="64">
        <v>10</v>
      </c>
      <c r="F714" s="118">
        <f t="shared" si="89"/>
        <v>203.58353400000001</v>
      </c>
      <c r="G714" s="50">
        <v>0.1</v>
      </c>
      <c r="H714" s="50" t="s">
        <v>119</v>
      </c>
      <c r="I714" s="84">
        <f t="shared" si="94"/>
        <v>102.68777299018106</v>
      </c>
      <c r="J714" s="27">
        <f t="shared" si="90"/>
        <v>0.51343886495090529</v>
      </c>
      <c r="K714" s="27" t="str">
        <f t="shared" si="91"/>
        <v>DEJAR</v>
      </c>
      <c r="L714" s="27" t="str">
        <f t="shared" si="92"/>
        <v>DEJAR</v>
      </c>
      <c r="M714" s="27" t="str">
        <f t="shared" si="93"/>
        <v>DEJAR</v>
      </c>
    </row>
    <row r="715" spans="1:13" x14ac:dyDescent="0.25">
      <c r="A715" t="s">
        <v>140</v>
      </c>
      <c r="B715">
        <v>3</v>
      </c>
      <c r="C715" s="64" t="s">
        <v>91</v>
      </c>
      <c r="D715" s="68">
        <v>20.5</v>
      </c>
      <c r="E715" s="64">
        <v>8</v>
      </c>
      <c r="F715" s="118">
        <f t="shared" si="89"/>
        <v>330.06434999999999</v>
      </c>
      <c r="G715" s="50">
        <v>0.1</v>
      </c>
      <c r="H715" s="50" t="s">
        <v>119</v>
      </c>
      <c r="I715" s="84">
        <f t="shared" si="94"/>
        <v>182.64830107076051</v>
      </c>
      <c r="J715" s="27">
        <f t="shared" si="90"/>
        <v>0.91324150535380255</v>
      </c>
      <c r="K715" s="27" t="str">
        <f t="shared" si="91"/>
        <v>DEJAR</v>
      </c>
      <c r="L715" s="27" t="str">
        <f t="shared" si="92"/>
        <v>DEJAR</v>
      </c>
      <c r="M715" s="27" t="str">
        <f t="shared" si="93"/>
        <v>DEJAR</v>
      </c>
    </row>
    <row r="716" spans="1:13" x14ac:dyDescent="0.25">
      <c r="A716" t="s">
        <v>140</v>
      </c>
      <c r="B716">
        <v>4</v>
      </c>
      <c r="C716" s="64" t="s">
        <v>91</v>
      </c>
      <c r="D716" s="68">
        <v>33</v>
      </c>
      <c r="E716" s="64">
        <v>12</v>
      </c>
      <c r="F716" s="118">
        <f t="shared" si="89"/>
        <v>855.30060000000003</v>
      </c>
      <c r="G716" s="50">
        <v>0.1</v>
      </c>
      <c r="H716" s="50" t="s">
        <v>119</v>
      </c>
      <c r="I716" s="84">
        <f t="shared" si="94"/>
        <v>568.10727714388111</v>
      </c>
      <c r="J716" s="27">
        <f t="shared" si="90"/>
        <v>2.8405363857194055</v>
      </c>
      <c r="K716" s="27" t="str">
        <f t="shared" si="91"/>
        <v>DEJAR</v>
      </c>
      <c r="L716" s="27" t="str">
        <f t="shared" si="92"/>
        <v>DEJAR</v>
      </c>
      <c r="M716" s="27" t="str">
        <f t="shared" si="93"/>
        <v>DEJAR</v>
      </c>
    </row>
    <row r="717" spans="1:13" x14ac:dyDescent="0.25">
      <c r="A717" t="s">
        <v>140</v>
      </c>
      <c r="B717">
        <v>5</v>
      </c>
      <c r="C717" s="64" t="s">
        <v>91</v>
      </c>
      <c r="D717" s="68">
        <v>26</v>
      </c>
      <c r="E717" s="64">
        <v>11</v>
      </c>
      <c r="F717" s="118">
        <f t="shared" si="89"/>
        <v>530.93039999999996</v>
      </c>
      <c r="G717" s="50">
        <v>0.1</v>
      </c>
      <c r="H717" s="50" t="s">
        <v>119</v>
      </c>
      <c r="I717" s="84">
        <f t="shared" si="94"/>
        <v>321.84021980583157</v>
      </c>
      <c r="J717" s="27">
        <f t="shared" si="90"/>
        <v>1.6092010990291576</v>
      </c>
      <c r="K717" s="27" t="str">
        <f t="shared" si="91"/>
        <v>DEJAR</v>
      </c>
      <c r="L717" s="27" t="str">
        <f t="shared" si="92"/>
        <v>DEJAR</v>
      </c>
      <c r="M717" s="27" t="str">
        <f t="shared" si="93"/>
        <v>DEJAR</v>
      </c>
    </row>
    <row r="718" spans="1:13" x14ac:dyDescent="0.25">
      <c r="A718" t="s">
        <v>140</v>
      </c>
      <c r="B718">
        <v>6</v>
      </c>
      <c r="C718" s="64" t="s">
        <v>91</v>
      </c>
      <c r="D718" s="68">
        <v>38.4</v>
      </c>
      <c r="E718" s="64">
        <v>12</v>
      </c>
      <c r="F718" s="118">
        <f t="shared" si="89"/>
        <v>1158.119424</v>
      </c>
      <c r="G718" s="50">
        <v>0.1</v>
      </c>
      <c r="H718" s="50" t="s">
        <v>119</v>
      </c>
      <c r="I718" s="84">
        <f t="shared" si="94"/>
        <v>815.27947354418188</v>
      </c>
      <c r="J718" s="27">
        <f t="shared" si="90"/>
        <v>4.0763973677209089</v>
      </c>
      <c r="K718" s="27" t="str">
        <f t="shared" si="91"/>
        <v>DEJAR</v>
      </c>
      <c r="L718" s="27" t="str">
        <f t="shared" si="92"/>
        <v>DEJAR</v>
      </c>
      <c r="M718" s="27" t="str">
        <f t="shared" si="93"/>
        <v>DEJAR</v>
      </c>
    </row>
    <row r="719" spans="1:13" x14ac:dyDescent="0.25">
      <c r="A719" t="s">
        <v>140</v>
      </c>
      <c r="B719">
        <v>7</v>
      </c>
      <c r="C719" s="64" t="s">
        <v>91</v>
      </c>
      <c r="D719" s="68">
        <v>30.7</v>
      </c>
      <c r="E719" s="64">
        <v>10</v>
      </c>
      <c r="F719" s="118">
        <f t="shared" si="89"/>
        <v>740.23164599999996</v>
      </c>
      <c r="G719" s="50">
        <v>0.1</v>
      </c>
      <c r="H719" s="50" t="s">
        <v>119</v>
      </c>
      <c r="I719" s="84">
        <f t="shared" si="94"/>
        <v>478.24053208131073</v>
      </c>
      <c r="J719" s="27">
        <f t="shared" si="90"/>
        <v>2.3912026604065537</v>
      </c>
      <c r="K719" s="27" t="str">
        <f t="shared" si="91"/>
        <v>DEJAR</v>
      </c>
      <c r="L719" s="27" t="str">
        <f t="shared" si="92"/>
        <v>DEJAR</v>
      </c>
      <c r="M719" s="27" t="str">
        <f t="shared" si="93"/>
        <v>DEJAR</v>
      </c>
    </row>
    <row r="720" spans="1:13" x14ac:dyDescent="0.25">
      <c r="A720" t="s">
        <v>140</v>
      </c>
      <c r="B720">
        <v>8</v>
      </c>
      <c r="C720" s="64" t="s">
        <v>91</v>
      </c>
      <c r="D720" s="68">
        <v>38.200000000000003</v>
      </c>
      <c r="E720" s="64">
        <v>11</v>
      </c>
      <c r="F720" s="118">
        <f t="shared" si="89"/>
        <v>1146.0870960000002</v>
      </c>
      <c r="G720" s="50">
        <v>0.1</v>
      </c>
      <c r="H720" s="50" t="s">
        <v>119</v>
      </c>
      <c r="I720" s="84">
        <f t="shared" si="94"/>
        <v>805.19494120184959</v>
      </c>
      <c r="J720" s="27">
        <f t="shared" si="90"/>
        <v>4.0259747060092472</v>
      </c>
      <c r="K720" s="27" t="str">
        <f t="shared" si="91"/>
        <v>DEJAR</v>
      </c>
      <c r="L720" s="27" t="str">
        <f t="shared" si="92"/>
        <v>DEJAR</v>
      </c>
      <c r="M720" s="27" t="str">
        <f t="shared" si="93"/>
        <v>DEJAR</v>
      </c>
    </row>
    <row r="721" spans="1:13" x14ac:dyDescent="0.25">
      <c r="A721" t="s">
        <v>140</v>
      </c>
      <c r="B721">
        <v>9</v>
      </c>
      <c r="C721" s="64" t="s">
        <v>91</v>
      </c>
      <c r="D721" s="68">
        <v>25.4</v>
      </c>
      <c r="E721" s="64">
        <v>8</v>
      </c>
      <c r="F721" s="118">
        <f t="shared" si="89"/>
        <v>506.70866399999994</v>
      </c>
      <c r="G721" s="50">
        <v>0.1</v>
      </c>
      <c r="H721" s="50" t="s">
        <v>119</v>
      </c>
      <c r="I721" s="84">
        <f t="shared" si="94"/>
        <v>304.41945453935597</v>
      </c>
      <c r="J721" s="27">
        <f t="shared" si="90"/>
        <v>1.5220972726967799</v>
      </c>
      <c r="K721" s="27" t="str">
        <f t="shared" si="91"/>
        <v>DEJAR</v>
      </c>
      <c r="L721" s="27" t="str">
        <f t="shared" si="92"/>
        <v>DEJAR</v>
      </c>
      <c r="M721" s="27" t="str">
        <f t="shared" si="93"/>
        <v>DEJAR</v>
      </c>
    </row>
    <row r="722" spans="1:13" x14ac:dyDescent="0.25">
      <c r="A722" t="s">
        <v>140</v>
      </c>
      <c r="B722">
        <v>10</v>
      </c>
      <c r="C722" s="64" t="s">
        <v>104</v>
      </c>
      <c r="D722" s="68">
        <v>25</v>
      </c>
      <c r="E722" s="64">
        <v>10</v>
      </c>
      <c r="F722" s="118">
        <f t="shared" si="89"/>
        <v>490.875</v>
      </c>
      <c r="G722" s="50">
        <v>0.1</v>
      </c>
      <c r="H722" s="50" t="s">
        <v>119</v>
      </c>
      <c r="I722" s="84">
        <f t="shared" si="94"/>
        <v>293.11711779854511</v>
      </c>
      <c r="J722" s="27">
        <f t="shared" si="90"/>
        <v>1.4655855889927254</v>
      </c>
      <c r="K722" s="27" t="str">
        <f t="shared" si="91"/>
        <v>DEJAR</v>
      </c>
      <c r="L722" s="27" t="str">
        <f t="shared" si="92"/>
        <v>DEJAR</v>
      </c>
      <c r="M722" s="27" t="str">
        <f t="shared" si="93"/>
        <v>DEJAR</v>
      </c>
    </row>
    <row r="723" spans="1:13" x14ac:dyDescent="0.25">
      <c r="A723" t="s">
        <v>140</v>
      </c>
      <c r="B723">
        <v>11</v>
      </c>
      <c r="C723" s="64" t="s">
        <v>91</v>
      </c>
      <c r="D723" s="68">
        <v>31.5</v>
      </c>
      <c r="E723" s="64">
        <v>10</v>
      </c>
      <c r="F723" s="118">
        <f t="shared" si="89"/>
        <v>779.31314999999995</v>
      </c>
      <c r="G723" s="50">
        <v>0.1</v>
      </c>
      <c r="H723" s="50" t="s">
        <v>119</v>
      </c>
      <c r="I723" s="84">
        <f t="shared" si="94"/>
        <v>508.48176101399235</v>
      </c>
      <c r="J723" s="27">
        <f t="shared" si="90"/>
        <v>2.5424088050699614</v>
      </c>
      <c r="K723" s="27" t="str">
        <f t="shared" si="91"/>
        <v>DEJAR</v>
      </c>
      <c r="L723" s="27" t="str">
        <f t="shared" si="92"/>
        <v>DEJAR</v>
      </c>
      <c r="M723" s="27" t="str">
        <f t="shared" si="93"/>
        <v>DEJAR</v>
      </c>
    </row>
    <row r="724" spans="1:13" x14ac:dyDescent="0.25">
      <c r="A724" t="s">
        <v>140</v>
      </c>
      <c r="B724">
        <v>12</v>
      </c>
      <c r="C724" s="64" t="s">
        <v>104</v>
      </c>
      <c r="D724" s="68">
        <v>55.5</v>
      </c>
      <c r="E724" s="64">
        <v>14</v>
      </c>
      <c r="F724" s="118">
        <f t="shared" si="89"/>
        <v>2419.2283499999999</v>
      </c>
      <c r="G724" s="50">
        <v>0.1</v>
      </c>
      <c r="H724" s="50" t="s">
        <v>119</v>
      </c>
      <c r="I724" s="84">
        <f t="shared" si="94"/>
        <v>1961.4487259064231</v>
      </c>
      <c r="J724" s="27">
        <f t="shared" si="90"/>
        <v>9.807243629532115</v>
      </c>
      <c r="K724" s="27" t="str">
        <f t="shared" si="91"/>
        <v>DEJAR</v>
      </c>
      <c r="L724" s="27" t="str">
        <f t="shared" si="92"/>
        <v>DEJAR</v>
      </c>
      <c r="M724" s="27" t="str">
        <f t="shared" si="93"/>
        <v>DEJAR</v>
      </c>
    </row>
    <row r="725" spans="1:13" x14ac:dyDescent="0.25">
      <c r="A725" t="s">
        <v>140</v>
      </c>
      <c r="B725">
        <v>13</v>
      </c>
      <c r="C725" s="64" t="s">
        <v>91</v>
      </c>
      <c r="D725" s="68">
        <v>20.5</v>
      </c>
      <c r="E725" s="64">
        <v>14</v>
      </c>
      <c r="F725" s="118">
        <f t="shared" si="89"/>
        <v>330.06434999999999</v>
      </c>
      <c r="G725" s="50">
        <v>0.1</v>
      </c>
      <c r="H725" s="50" t="s">
        <v>119</v>
      </c>
      <c r="I725" s="84">
        <f t="shared" si="94"/>
        <v>182.64830107076051</v>
      </c>
      <c r="J725" s="27">
        <f t="shared" si="90"/>
        <v>0.91324150535380255</v>
      </c>
      <c r="K725" s="27" t="str">
        <f t="shared" si="91"/>
        <v>DEJAR</v>
      </c>
      <c r="L725" s="27" t="str">
        <f t="shared" si="92"/>
        <v>DEJAR</v>
      </c>
      <c r="M725" s="27" t="str">
        <f t="shared" si="93"/>
        <v>DEJAR</v>
      </c>
    </row>
    <row r="726" spans="1:13" x14ac:dyDescent="0.25">
      <c r="A726" t="s">
        <v>140</v>
      </c>
      <c r="B726">
        <v>14</v>
      </c>
      <c r="C726" s="64" t="s">
        <v>103</v>
      </c>
      <c r="D726" s="68">
        <v>17</v>
      </c>
      <c r="E726" s="64">
        <v>10</v>
      </c>
      <c r="F726" s="118">
        <f t="shared" si="89"/>
        <v>226.98060000000001</v>
      </c>
      <c r="G726" s="50">
        <v>0.1</v>
      </c>
      <c r="H726" s="50" t="s">
        <v>119</v>
      </c>
      <c r="I726" s="84">
        <f t="shared" si="94"/>
        <v>116.90268878718483</v>
      </c>
      <c r="J726" s="27">
        <f t="shared" si="90"/>
        <v>0.58451344393592408</v>
      </c>
      <c r="K726" s="27" t="str">
        <f t="shared" si="91"/>
        <v>DEJAR</v>
      </c>
      <c r="L726" s="27" t="str">
        <f t="shared" si="92"/>
        <v>DEJAR</v>
      </c>
      <c r="M726" s="27" t="str">
        <f t="shared" si="93"/>
        <v>DEJAR</v>
      </c>
    </row>
    <row r="727" spans="1:13" x14ac:dyDescent="0.25">
      <c r="A727" t="s">
        <v>140</v>
      </c>
      <c r="B727">
        <v>15</v>
      </c>
      <c r="C727" s="64" t="s">
        <v>104</v>
      </c>
      <c r="D727" s="68">
        <v>20.7</v>
      </c>
      <c r="E727" s="64">
        <v>11</v>
      </c>
      <c r="F727" s="118">
        <f t="shared" si="89"/>
        <v>336.53604599999994</v>
      </c>
      <c r="G727" s="50">
        <v>0.1</v>
      </c>
      <c r="H727" s="50" t="s">
        <v>119</v>
      </c>
      <c r="I727" s="84">
        <f t="shared" si="94"/>
        <v>186.92425983746028</v>
      </c>
      <c r="J727" s="27">
        <f t="shared" si="90"/>
        <v>0.9346212991873013</v>
      </c>
      <c r="K727" s="27" t="str">
        <f t="shared" si="91"/>
        <v>DEJAR</v>
      </c>
      <c r="L727" s="27" t="str">
        <f t="shared" si="92"/>
        <v>DEJAR</v>
      </c>
      <c r="M727" s="27" t="str">
        <f t="shared" si="93"/>
        <v>DEJAR</v>
      </c>
    </row>
    <row r="728" spans="1:13" x14ac:dyDescent="0.25">
      <c r="A728" t="s">
        <v>140</v>
      </c>
      <c r="B728">
        <v>16</v>
      </c>
      <c r="C728" s="64" t="s">
        <v>103</v>
      </c>
      <c r="D728" s="68">
        <v>61.8</v>
      </c>
      <c r="E728" s="64">
        <v>18</v>
      </c>
      <c r="F728" s="118">
        <f t="shared" si="89"/>
        <v>2999.6310959999996</v>
      </c>
      <c r="G728" s="50">
        <v>0.1</v>
      </c>
      <c r="H728" s="50" t="s">
        <v>119</v>
      </c>
      <c r="I728" s="84">
        <f t="shared" si="94"/>
        <v>2534.4056716907389</v>
      </c>
      <c r="J728" s="27">
        <f t="shared" si="90"/>
        <v>12.672028358453694</v>
      </c>
      <c r="K728" s="27" t="str">
        <f t="shared" si="91"/>
        <v>DEJAR</v>
      </c>
      <c r="L728" s="27" t="str">
        <f t="shared" si="92"/>
        <v>DEJAR</v>
      </c>
      <c r="M728" s="27" t="str">
        <f t="shared" si="93"/>
        <v>DEJAR</v>
      </c>
    </row>
    <row r="729" spans="1:13" x14ac:dyDescent="0.25">
      <c r="A729" t="s">
        <v>140</v>
      </c>
      <c r="B729">
        <v>17</v>
      </c>
      <c r="C729" s="64" t="s">
        <v>103</v>
      </c>
      <c r="D729" s="68">
        <v>16.2</v>
      </c>
      <c r="E729" s="64">
        <v>12</v>
      </c>
      <c r="F729" s="118">
        <f t="shared" si="89"/>
        <v>206.12037599999999</v>
      </c>
      <c r="G729" s="50">
        <v>0.1</v>
      </c>
      <c r="H729" s="50" t="s">
        <v>119</v>
      </c>
      <c r="I729" s="84">
        <f t="shared" si="94"/>
        <v>104.21454190956685</v>
      </c>
      <c r="J729" s="27">
        <f t="shared" si="90"/>
        <v>0.52107270954783425</v>
      </c>
      <c r="K729" s="27" t="str">
        <f t="shared" si="91"/>
        <v>DEJAR</v>
      </c>
      <c r="L729" s="27" t="str">
        <f t="shared" si="92"/>
        <v>DEJAR</v>
      </c>
      <c r="M729" s="27" t="str">
        <f t="shared" si="93"/>
        <v>DEJAR</v>
      </c>
    </row>
    <row r="730" spans="1:13" x14ac:dyDescent="0.25">
      <c r="A730" t="s">
        <v>140</v>
      </c>
      <c r="B730">
        <v>18</v>
      </c>
      <c r="C730" s="64" t="s">
        <v>103</v>
      </c>
      <c r="D730" s="68">
        <v>61.5</v>
      </c>
      <c r="E730" s="64">
        <v>18</v>
      </c>
      <c r="F730" s="118">
        <f t="shared" si="89"/>
        <v>2970.57915</v>
      </c>
      <c r="G730" s="50">
        <v>0.1</v>
      </c>
      <c r="H730" s="50" t="s">
        <v>119</v>
      </c>
      <c r="I730" s="84">
        <f t="shared" si="94"/>
        <v>2505.1799012465826</v>
      </c>
      <c r="J730" s="27">
        <f t="shared" si="90"/>
        <v>12.525899506232912</v>
      </c>
      <c r="K730" s="27" t="str">
        <f t="shared" si="91"/>
        <v>DEJAR</v>
      </c>
      <c r="L730" s="27" t="str">
        <f t="shared" si="92"/>
        <v>DEJAR</v>
      </c>
      <c r="M730" s="27" t="str">
        <f t="shared" si="93"/>
        <v>DEJAR</v>
      </c>
    </row>
    <row r="731" spans="1:13" x14ac:dyDescent="0.25">
      <c r="A731" t="s">
        <v>140</v>
      </c>
      <c r="B731">
        <v>19</v>
      </c>
      <c r="C731" s="64" t="s">
        <v>104</v>
      </c>
      <c r="D731" s="68">
        <v>24.6</v>
      </c>
      <c r="E731" s="64">
        <v>7</v>
      </c>
      <c r="F731" s="118">
        <f t="shared" si="89"/>
        <v>475.29266400000006</v>
      </c>
      <c r="G731" s="50">
        <v>0.1</v>
      </c>
      <c r="H731" s="50" t="s">
        <v>119</v>
      </c>
      <c r="I731" s="84">
        <f t="shared" si="94"/>
        <v>282.06222580395382</v>
      </c>
      <c r="J731" s="27">
        <f t="shared" si="90"/>
        <v>1.4103111290197692</v>
      </c>
      <c r="K731" s="27" t="str">
        <f t="shared" si="91"/>
        <v>DEJAR</v>
      </c>
      <c r="L731" s="27" t="str">
        <f t="shared" si="92"/>
        <v>DEJAR</v>
      </c>
      <c r="M731" s="27" t="str">
        <f t="shared" si="93"/>
        <v>DEJAR</v>
      </c>
    </row>
    <row r="732" spans="1:13" x14ac:dyDescent="0.25">
      <c r="A732" t="s">
        <v>140</v>
      </c>
      <c r="B732">
        <v>20</v>
      </c>
      <c r="C732" s="64" t="s">
        <v>91</v>
      </c>
      <c r="D732" s="68">
        <v>26.4</v>
      </c>
      <c r="E732" s="64">
        <v>8</v>
      </c>
      <c r="F732" s="118">
        <f t="shared" si="89"/>
        <v>547.39238399999988</v>
      </c>
      <c r="G732" s="50">
        <v>0.1</v>
      </c>
      <c r="H732" s="50" t="s">
        <v>119</v>
      </c>
      <c r="I732" s="84">
        <f t="shared" si="94"/>
        <v>333.7677470912335</v>
      </c>
      <c r="J732" s="27">
        <f t="shared" si="90"/>
        <v>1.6688387354561676</v>
      </c>
      <c r="K732" s="27" t="str">
        <f t="shared" si="91"/>
        <v>DEJAR</v>
      </c>
      <c r="L732" s="27" t="str">
        <f t="shared" si="92"/>
        <v>DEJAR</v>
      </c>
      <c r="M732" s="27" t="str">
        <f t="shared" si="93"/>
        <v>DEJAR</v>
      </c>
    </row>
    <row r="733" spans="1:13" x14ac:dyDescent="0.25">
      <c r="A733" t="s">
        <v>140</v>
      </c>
      <c r="B733">
        <v>21</v>
      </c>
      <c r="C733" s="64" t="s">
        <v>104</v>
      </c>
      <c r="D733" s="68">
        <v>16</v>
      </c>
      <c r="E733" s="64">
        <v>8</v>
      </c>
      <c r="F733" s="118">
        <f t="shared" si="89"/>
        <v>201.0624</v>
      </c>
      <c r="G733" s="50">
        <v>0.1</v>
      </c>
      <c r="H733" s="50" t="s">
        <v>119</v>
      </c>
      <c r="I733" s="84">
        <f t="shared" si="94"/>
        <v>101.17406776284028</v>
      </c>
      <c r="J733" s="27">
        <f t="shared" si="90"/>
        <v>0.5058703388142014</v>
      </c>
      <c r="K733" s="27" t="str">
        <f t="shared" si="91"/>
        <v>DEJAR</v>
      </c>
      <c r="L733" s="27" t="str">
        <f t="shared" si="92"/>
        <v>DEJAR</v>
      </c>
      <c r="M733" s="27" t="str">
        <f t="shared" si="93"/>
        <v>DEJAR</v>
      </c>
    </row>
    <row r="734" spans="1:13" x14ac:dyDescent="0.25">
      <c r="A734" t="s">
        <v>140</v>
      </c>
      <c r="B734">
        <v>22</v>
      </c>
      <c r="C734" s="64" t="s">
        <v>92</v>
      </c>
      <c r="D734" s="68">
        <v>33</v>
      </c>
      <c r="E734" s="64">
        <v>14</v>
      </c>
      <c r="F734" s="118">
        <f t="shared" si="89"/>
        <v>855.30060000000003</v>
      </c>
      <c r="G734" s="50">
        <v>0.1</v>
      </c>
      <c r="H734" s="50" t="s">
        <v>119</v>
      </c>
      <c r="I734" s="84">
        <f t="shared" si="94"/>
        <v>568.10727714388111</v>
      </c>
      <c r="J734" s="27">
        <f t="shared" si="90"/>
        <v>2.8405363857194055</v>
      </c>
      <c r="K734" s="27" t="str">
        <f t="shared" si="91"/>
        <v>DEJAR</v>
      </c>
      <c r="L734" s="27" t="str">
        <f t="shared" si="92"/>
        <v>DEJAR</v>
      </c>
      <c r="M734" s="27" t="str">
        <f t="shared" si="93"/>
        <v>DEJAR</v>
      </c>
    </row>
    <row r="735" spans="1:13" x14ac:dyDescent="0.25">
      <c r="A735" t="s">
        <v>140</v>
      </c>
      <c r="B735">
        <v>23</v>
      </c>
      <c r="C735" s="64" t="s">
        <v>103</v>
      </c>
      <c r="D735" s="68">
        <v>67.099999999999994</v>
      </c>
      <c r="E735" s="64">
        <v>18</v>
      </c>
      <c r="F735" s="118">
        <f t="shared" si="89"/>
        <v>3536.1928139999991</v>
      </c>
      <c r="G735" s="50">
        <v>0.1</v>
      </c>
      <c r="H735" s="50" t="s">
        <v>119</v>
      </c>
      <c r="I735" s="84">
        <f t="shared" si="94"/>
        <v>3083.5328934039003</v>
      </c>
      <c r="J735" s="27">
        <f t="shared" si="90"/>
        <v>15.417664467019501</v>
      </c>
      <c r="K735" s="27" t="str">
        <f t="shared" si="91"/>
        <v>DEJAR</v>
      </c>
      <c r="L735" s="27" t="str">
        <f t="shared" si="92"/>
        <v>DEJAR</v>
      </c>
      <c r="M735" s="27" t="str">
        <f t="shared" si="93"/>
        <v>DEJAR</v>
      </c>
    </row>
    <row r="736" spans="1:13" x14ac:dyDescent="0.25">
      <c r="A736" t="s">
        <v>140</v>
      </c>
      <c r="B736">
        <v>24</v>
      </c>
      <c r="C736" s="64" t="s">
        <v>104</v>
      </c>
      <c r="D736" s="68">
        <v>21.3</v>
      </c>
      <c r="E736" s="64">
        <v>12</v>
      </c>
      <c r="F736" s="118">
        <f t="shared" si="89"/>
        <v>356.32812600000005</v>
      </c>
      <c r="G736" s="50">
        <v>0.1</v>
      </c>
      <c r="H736" s="50" t="s">
        <v>119</v>
      </c>
      <c r="I736" s="84">
        <f t="shared" si="94"/>
        <v>200.09823603943784</v>
      </c>
      <c r="J736" s="27">
        <f t="shared" si="90"/>
        <v>1.000491180197189</v>
      </c>
      <c r="K736" s="27" t="str">
        <f t="shared" si="91"/>
        <v>DEJAR</v>
      </c>
      <c r="L736" s="27" t="str">
        <f t="shared" si="92"/>
        <v>DEJAR</v>
      </c>
      <c r="M736" s="27" t="str">
        <f t="shared" si="93"/>
        <v>DEJAR</v>
      </c>
    </row>
    <row r="737" spans="1:13" x14ac:dyDescent="0.25">
      <c r="A737" t="s">
        <v>140</v>
      </c>
      <c r="B737">
        <v>25</v>
      </c>
      <c r="C737" s="64" t="s">
        <v>91</v>
      </c>
      <c r="D737" s="68">
        <v>49.5</v>
      </c>
      <c r="E737" s="64">
        <v>10</v>
      </c>
      <c r="F737" s="118">
        <f t="shared" si="89"/>
        <v>1924.42635</v>
      </c>
      <c r="G737" s="50">
        <v>0.1</v>
      </c>
      <c r="H737" s="50" t="s">
        <v>119</v>
      </c>
      <c r="I737" s="84">
        <f t="shared" si="94"/>
        <v>1493.2950629530678</v>
      </c>
      <c r="J737" s="27">
        <f t="shared" si="90"/>
        <v>7.4664753147653391</v>
      </c>
      <c r="K737" s="27" t="str">
        <f t="shared" si="91"/>
        <v>DEJAR</v>
      </c>
      <c r="L737" s="27" t="str">
        <f t="shared" si="92"/>
        <v>DEJAR</v>
      </c>
      <c r="M737" s="27" t="str">
        <f t="shared" si="93"/>
        <v>DEJAR</v>
      </c>
    </row>
    <row r="738" spans="1:13" x14ac:dyDescent="0.25">
      <c r="A738" t="s">
        <v>140</v>
      </c>
      <c r="B738">
        <v>26</v>
      </c>
      <c r="C738" s="64" t="s">
        <v>103</v>
      </c>
      <c r="D738" s="68">
        <v>34.1</v>
      </c>
      <c r="E738" s="64">
        <v>12</v>
      </c>
      <c r="F738" s="118">
        <f t="shared" si="89"/>
        <v>913.27097400000014</v>
      </c>
      <c r="G738" s="50">
        <v>0.1</v>
      </c>
      <c r="H738" s="50" t="s">
        <v>119</v>
      </c>
      <c r="I738" s="84">
        <f t="shared" si="94"/>
        <v>614.28877777880609</v>
      </c>
      <c r="J738" s="27">
        <f t="shared" si="90"/>
        <v>3.0714438888940303</v>
      </c>
      <c r="K738" s="27" t="str">
        <f t="shared" si="91"/>
        <v>DEJAR</v>
      </c>
      <c r="L738" s="27" t="str">
        <f t="shared" si="92"/>
        <v>DEJAR</v>
      </c>
      <c r="M738" s="27" t="str">
        <f t="shared" si="93"/>
        <v>DEJAR</v>
      </c>
    </row>
    <row r="739" spans="1:13" x14ac:dyDescent="0.25">
      <c r="A739" t="s">
        <v>140</v>
      </c>
      <c r="B739">
        <v>27</v>
      </c>
      <c r="C739" s="64" t="s">
        <v>104</v>
      </c>
      <c r="D739" s="68">
        <v>38.299999999999997</v>
      </c>
      <c r="E739" s="64">
        <v>12</v>
      </c>
      <c r="F739" s="118">
        <f t="shared" si="89"/>
        <v>1152.0954059999999</v>
      </c>
      <c r="G739" s="50">
        <v>0.1</v>
      </c>
      <c r="H739" s="50" t="s">
        <v>119</v>
      </c>
      <c r="I739" s="84">
        <f t="shared" si="94"/>
        <v>810.22810029660798</v>
      </c>
      <c r="J739" s="27">
        <f t="shared" si="90"/>
        <v>4.0511405014830393</v>
      </c>
      <c r="K739" s="27" t="str">
        <f t="shared" si="91"/>
        <v>DEJAR</v>
      </c>
      <c r="L739" s="27" t="str">
        <f t="shared" si="92"/>
        <v>DEJAR</v>
      </c>
      <c r="M739" s="27" t="str">
        <f t="shared" si="93"/>
        <v>DEJAR</v>
      </c>
    </row>
    <row r="740" spans="1:13" x14ac:dyDescent="0.25">
      <c r="A740" t="s">
        <v>140</v>
      </c>
      <c r="B740">
        <v>28</v>
      </c>
      <c r="C740" s="64" t="s">
        <v>104</v>
      </c>
      <c r="D740" s="68">
        <v>49.1</v>
      </c>
      <c r="E740" s="64">
        <v>15</v>
      </c>
      <c r="F740" s="118">
        <f t="shared" si="89"/>
        <v>1893.4501739999998</v>
      </c>
      <c r="G740" s="50">
        <v>0.1</v>
      </c>
      <c r="H740" s="50" t="s">
        <v>119</v>
      </c>
      <c r="I740" s="84">
        <f t="shared" si="94"/>
        <v>1464.6937852631127</v>
      </c>
      <c r="J740" s="27">
        <f t="shared" si="90"/>
        <v>7.3234689263155621</v>
      </c>
      <c r="K740" s="27" t="str">
        <f t="shared" si="91"/>
        <v>DEJAR</v>
      </c>
      <c r="L740" s="27" t="str">
        <f t="shared" si="92"/>
        <v>DEJAR</v>
      </c>
      <c r="M740" s="27" t="str">
        <f t="shared" si="93"/>
        <v>DEJAR</v>
      </c>
    </row>
    <row r="741" spans="1:13" x14ac:dyDescent="0.25">
      <c r="A741" t="s">
        <v>140</v>
      </c>
      <c r="B741">
        <v>29</v>
      </c>
      <c r="C741" s="64" t="s">
        <v>104</v>
      </c>
      <c r="D741" s="68">
        <v>75.2</v>
      </c>
      <c r="E741" s="64">
        <v>15</v>
      </c>
      <c r="F741" s="118">
        <f t="shared" si="89"/>
        <v>4441.4684160000006</v>
      </c>
      <c r="G741" s="50">
        <v>0.1</v>
      </c>
      <c r="H741" s="50" t="s">
        <v>119</v>
      </c>
      <c r="I741" s="84">
        <f t="shared" si="94"/>
        <v>4045.9561983852923</v>
      </c>
      <c r="J741" s="27">
        <f t="shared" si="90"/>
        <v>20.229780991926461</v>
      </c>
      <c r="K741" s="27" t="str">
        <f t="shared" si="91"/>
        <v>DEJAR</v>
      </c>
      <c r="L741" s="27" t="str">
        <f t="shared" si="92"/>
        <v>DEJAR</v>
      </c>
      <c r="M741" s="27" t="str">
        <f t="shared" si="93"/>
        <v>DEJAR</v>
      </c>
    </row>
    <row r="742" spans="1:13" x14ac:dyDescent="0.25">
      <c r="A742" t="s">
        <v>140</v>
      </c>
      <c r="B742" s="62">
        <v>30</v>
      </c>
      <c r="C742" s="62" t="s">
        <v>104</v>
      </c>
      <c r="D742" s="69">
        <v>24</v>
      </c>
      <c r="E742" s="71">
        <v>10</v>
      </c>
      <c r="F742" s="118">
        <f t="shared" si="89"/>
        <v>452.3904</v>
      </c>
      <c r="G742" s="50">
        <v>0.1</v>
      </c>
      <c r="H742" s="50" t="s">
        <v>119</v>
      </c>
      <c r="I742" s="84">
        <f t="shared" si="94"/>
        <v>265.94050449183845</v>
      </c>
      <c r="J742" s="27">
        <f t="shared" si="90"/>
        <v>1.3297025224591923</v>
      </c>
      <c r="K742" s="27" t="str">
        <f t="shared" si="91"/>
        <v>DEJAR</v>
      </c>
      <c r="L742" s="27" t="str">
        <f t="shared" si="92"/>
        <v>DEJAR</v>
      </c>
      <c r="M742" s="27" t="str">
        <f t="shared" si="93"/>
        <v>DEJAR</v>
      </c>
    </row>
    <row r="743" spans="1:13" x14ac:dyDescent="0.25">
      <c r="A743" t="s">
        <v>140</v>
      </c>
      <c r="B743" s="62">
        <v>31</v>
      </c>
      <c r="C743" s="62" t="s">
        <v>91</v>
      </c>
      <c r="D743" s="68">
        <v>27</v>
      </c>
      <c r="E743" s="64">
        <v>12</v>
      </c>
      <c r="F743" s="118">
        <f t="shared" si="89"/>
        <v>572.5566</v>
      </c>
      <c r="G743" s="50">
        <v>0.1</v>
      </c>
      <c r="H743" s="50" t="s">
        <v>119</v>
      </c>
      <c r="I743" s="84">
        <f t="shared" si="94"/>
        <v>352.13325163946445</v>
      </c>
      <c r="J743" s="27">
        <f t="shared" si="90"/>
        <v>1.7606662581973223</v>
      </c>
      <c r="K743" s="27" t="str">
        <f t="shared" si="91"/>
        <v>DEJAR</v>
      </c>
      <c r="L743" s="27" t="str">
        <f t="shared" si="92"/>
        <v>DEJAR</v>
      </c>
      <c r="M743" s="27" t="str">
        <f t="shared" si="93"/>
        <v>DEJAR</v>
      </c>
    </row>
    <row r="744" spans="1:13" x14ac:dyDescent="0.25">
      <c r="A744" t="s">
        <v>73</v>
      </c>
      <c r="B744">
        <v>1</v>
      </c>
      <c r="C744" s="63" t="s">
        <v>94</v>
      </c>
      <c r="D744" s="66">
        <v>19.3</v>
      </c>
      <c r="E744" s="61">
        <v>5</v>
      </c>
      <c r="F744" s="118">
        <f t="shared" si="89"/>
        <v>292.55364600000001</v>
      </c>
      <c r="G744" s="50">
        <v>0.1</v>
      </c>
      <c r="H744" s="50" t="s">
        <v>119</v>
      </c>
      <c r="I744" s="84">
        <f t="shared" si="94"/>
        <v>158.18885885496738</v>
      </c>
      <c r="J744" s="27">
        <f t="shared" si="90"/>
        <v>0.79094429427483692</v>
      </c>
      <c r="K744" s="27" t="str">
        <f t="shared" si="91"/>
        <v>DEJAR</v>
      </c>
      <c r="L744" s="27" t="str">
        <f t="shared" si="92"/>
        <v>DEJAR</v>
      </c>
      <c r="M744" s="27" t="str">
        <f t="shared" si="93"/>
        <v>DEJAR</v>
      </c>
    </row>
    <row r="745" spans="1:13" x14ac:dyDescent="0.25">
      <c r="A745" t="s">
        <v>73</v>
      </c>
      <c r="B745">
        <v>2</v>
      </c>
      <c r="C745" s="63" t="s">
        <v>95</v>
      </c>
      <c r="D745" s="66">
        <v>21.6</v>
      </c>
      <c r="E745" s="63">
        <v>7</v>
      </c>
      <c r="F745" s="118">
        <f t="shared" si="89"/>
        <v>366.43622400000004</v>
      </c>
      <c r="G745" s="50">
        <v>0.1</v>
      </c>
      <c r="H745" s="83" t="s">
        <v>118</v>
      </c>
      <c r="I745" s="84">
        <f>0.15991*D745^2.32764</f>
        <v>204.17546465182255</v>
      </c>
      <c r="J745" s="27">
        <f t="shared" si="90"/>
        <v>1.0208773232591126</v>
      </c>
      <c r="K745" s="27" t="str">
        <f t="shared" si="91"/>
        <v>DEJAR</v>
      </c>
      <c r="L745" s="27" t="str">
        <f t="shared" si="92"/>
        <v>DEJAR</v>
      </c>
      <c r="M745" s="27" t="str">
        <f t="shared" si="93"/>
        <v>DEJAR</v>
      </c>
    </row>
    <row r="746" spans="1:13" x14ac:dyDescent="0.25">
      <c r="A746" t="s">
        <v>73</v>
      </c>
      <c r="B746">
        <v>3</v>
      </c>
      <c r="C746" s="63" t="s">
        <v>106</v>
      </c>
      <c r="D746" s="66">
        <v>23.2</v>
      </c>
      <c r="E746" s="63">
        <v>8</v>
      </c>
      <c r="F746" s="118">
        <f t="shared" si="89"/>
        <v>422.73369600000001</v>
      </c>
      <c r="G746" s="50">
        <v>0.1</v>
      </c>
      <c r="H746" s="50" t="s">
        <v>119</v>
      </c>
      <c r="I746" s="84">
        <f t="shared" ref="I746:I748" si="95">0.13647*D746^2.38351</f>
        <v>245.29656036412288</v>
      </c>
      <c r="J746" s="27">
        <f t="shared" si="90"/>
        <v>1.2264828018206144</v>
      </c>
      <c r="K746" s="27" t="str">
        <f t="shared" si="91"/>
        <v>DEJAR</v>
      </c>
      <c r="L746" s="27" t="str">
        <f t="shared" si="92"/>
        <v>DEJAR</v>
      </c>
      <c r="M746" s="27" t="str">
        <f t="shared" si="93"/>
        <v>DEJAR</v>
      </c>
    </row>
    <row r="747" spans="1:13" x14ac:dyDescent="0.25">
      <c r="A747" t="s">
        <v>73</v>
      </c>
      <c r="B747">
        <v>4</v>
      </c>
      <c r="C747" s="63" t="s">
        <v>94</v>
      </c>
      <c r="D747" s="66">
        <v>13.2</v>
      </c>
      <c r="E747" s="63">
        <v>4</v>
      </c>
      <c r="F747" s="118">
        <f t="shared" si="89"/>
        <v>136.84809599999997</v>
      </c>
      <c r="G747" s="50">
        <v>0.1</v>
      </c>
      <c r="H747" s="50" t="s">
        <v>119</v>
      </c>
      <c r="I747" s="84">
        <f t="shared" si="95"/>
        <v>63.96411012514131</v>
      </c>
      <c r="J747" s="27">
        <f t="shared" si="90"/>
        <v>0.31982055062570652</v>
      </c>
      <c r="K747" s="27" t="str">
        <f t="shared" si="91"/>
        <v>DEJAR</v>
      </c>
      <c r="L747" s="27" t="str">
        <f t="shared" si="92"/>
        <v>DEPURAR</v>
      </c>
      <c r="M747" s="27" t="str">
        <f t="shared" si="93"/>
        <v>DEPURAR</v>
      </c>
    </row>
    <row r="748" spans="1:13" x14ac:dyDescent="0.25">
      <c r="A748" t="s">
        <v>73</v>
      </c>
      <c r="B748">
        <v>5</v>
      </c>
      <c r="C748" s="63" t="s">
        <v>106</v>
      </c>
      <c r="D748" s="66">
        <v>21.1</v>
      </c>
      <c r="E748" s="63">
        <v>8</v>
      </c>
      <c r="F748" s="118">
        <f t="shared" si="89"/>
        <v>349.667934</v>
      </c>
      <c r="G748" s="50">
        <v>0.1</v>
      </c>
      <c r="H748" s="50" t="s">
        <v>119</v>
      </c>
      <c r="I748" s="84">
        <f t="shared" si="95"/>
        <v>195.64901536074174</v>
      </c>
      <c r="J748" s="27">
        <f t="shared" si="90"/>
        <v>0.97824507680370876</v>
      </c>
      <c r="K748" s="27" t="str">
        <f t="shared" si="91"/>
        <v>DEJAR</v>
      </c>
      <c r="L748" s="27" t="str">
        <f t="shared" si="92"/>
        <v>DEJAR</v>
      </c>
      <c r="M748" s="27" t="str">
        <f t="shared" si="93"/>
        <v>DEJAR</v>
      </c>
    </row>
    <row r="749" spans="1:13" x14ac:dyDescent="0.25">
      <c r="A749" t="s">
        <v>73</v>
      </c>
      <c r="B749">
        <v>6</v>
      </c>
      <c r="C749" s="63" t="s">
        <v>95</v>
      </c>
      <c r="D749" s="66">
        <v>60.7</v>
      </c>
      <c r="E749" s="63">
        <v>25</v>
      </c>
      <c r="F749" s="118">
        <f t="shared" si="89"/>
        <v>2893.7984460000002</v>
      </c>
      <c r="G749" s="50">
        <v>0.1</v>
      </c>
      <c r="H749" s="83" t="s">
        <v>118</v>
      </c>
      <c r="I749" s="84">
        <f>0.15991*D749^2.32764</f>
        <v>2262.0226442674716</v>
      </c>
      <c r="J749" s="27">
        <f t="shared" si="90"/>
        <v>11.310113221337359</v>
      </c>
      <c r="K749" s="27" t="str">
        <f t="shared" si="91"/>
        <v>DEJAR</v>
      </c>
      <c r="L749" s="27" t="str">
        <f t="shared" si="92"/>
        <v>DEJAR</v>
      </c>
      <c r="M749" s="27" t="str">
        <f t="shared" si="93"/>
        <v>DEJAR</v>
      </c>
    </row>
    <row r="750" spans="1:13" x14ac:dyDescent="0.25">
      <c r="A750" t="s">
        <v>73</v>
      </c>
      <c r="B750">
        <v>7</v>
      </c>
      <c r="C750" s="63" t="s">
        <v>94</v>
      </c>
      <c r="D750" s="66">
        <v>12.5</v>
      </c>
      <c r="E750" s="63">
        <v>6</v>
      </c>
      <c r="F750" s="118">
        <f t="shared" si="89"/>
        <v>122.71875</v>
      </c>
      <c r="G750" s="50">
        <v>0.1</v>
      </c>
      <c r="H750" s="50" t="s">
        <v>119</v>
      </c>
      <c r="I750" s="84">
        <f t="shared" ref="I750:I754" si="96">0.13647*D750^2.38351</f>
        <v>56.173718898324978</v>
      </c>
      <c r="J750" s="27">
        <f t="shared" si="90"/>
        <v>0.28086859449162488</v>
      </c>
      <c r="K750" s="27" t="str">
        <f t="shared" si="91"/>
        <v>DEJAR</v>
      </c>
      <c r="L750" s="27" t="str">
        <f t="shared" si="92"/>
        <v>DEJAR</v>
      </c>
      <c r="M750" s="27" t="str">
        <f t="shared" si="93"/>
        <v>DEJAR</v>
      </c>
    </row>
    <row r="751" spans="1:13" x14ac:dyDescent="0.25">
      <c r="A751" t="s">
        <v>73</v>
      </c>
      <c r="B751">
        <v>8</v>
      </c>
      <c r="C751" s="63" t="s">
        <v>94</v>
      </c>
      <c r="D751" s="66">
        <v>13.1</v>
      </c>
      <c r="E751" s="63">
        <v>5</v>
      </c>
      <c r="F751" s="118">
        <f t="shared" si="89"/>
        <v>134.78249399999999</v>
      </c>
      <c r="G751" s="50">
        <v>0.1</v>
      </c>
      <c r="H751" s="50" t="s">
        <v>119</v>
      </c>
      <c r="I751" s="84">
        <f t="shared" si="96"/>
        <v>62.815163924275765</v>
      </c>
      <c r="J751" s="27">
        <f t="shared" si="90"/>
        <v>0.31407581962137876</v>
      </c>
      <c r="K751" s="27" t="str">
        <f t="shared" si="91"/>
        <v>DEJAR</v>
      </c>
      <c r="L751" s="27" t="str">
        <f t="shared" si="92"/>
        <v>DEJAR</v>
      </c>
      <c r="M751" s="27" t="str">
        <f t="shared" si="93"/>
        <v>DEJAR</v>
      </c>
    </row>
    <row r="752" spans="1:13" x14ac:dyDescent="0.25">
      <c r="A752" t="s">
        <v>73</v>
      </c>
      <c r="B752">
        <v>9</v>
      </c>
      <c r="C752" s="63" t="s">
        <v>106</v>
      </c>
      <c r="D752" s="66">
        <v>21.8</v>
      </c>
      <c r="E752" s="63">
        <v>7</v>
      </c>
      <c r="F752" s="118">
        <f t="shared" si="89"/>
        <v>373.25349599999998</v>
      </c>
      <c r="G752" s="50">
        <v>0.1</v>
      </c>
      <c r="H752" s="50" t="s">
        <v>119</v>
      </c>
      <c r="I752" s="84">
        <f t="shared" si="96"/>
        <v>211.47626360580944</v>
      </c>
      <c r="J752" s="27">
        <f t="shared" si="90"/>
        <v>1.057381318029047</v>
      </c>
      <c r="K752" s="27" t="str">
        <f t="shared" si="91"/>
        <v>DEJAR</v>
      </c>
      <c r="L752" s="27" t="str">
        <f t="shared" si="92"/>
        <v>DEJAR</v>
      </c>
      <c r="M752" s="27" t="str">
        <f t="shared" si="93"/>
        <v>DEJAR</v>
      </c>
    </row>
    <row r="753" spans="1:13" x14ac:dyDescent="0.25">
      <c r="A753" t="s">
        <v>73</v>
      </c>
      <c r="B753">
        <v>10</v>
      </c>
      <c r="C753" s="63" t="s">
        <v>106</v>
      </c>
      <c r="D753" s="66">
        <v>27.5</v>
      </c>
      <c r="E753" s="63">
        <v>8</v>
      </c>
      <c r="F753" s="118">
        <f t="shared" si="89"/>
        <v>593.95875000000001</v>
      </c>
      <c r="G753" s="50">
        <v>0.1</v>
      </c>
      <c r="H753" s="50" t="s">
        <v>119</v>
      </c>
      <c r="I753" s="84">
        <f t="shared" si="96"/>
        <v>367.87566538025658</v>
      </c>
      <c r="J753" s="27">
        <f t="shared" si="90"/>
        <v>1.8393783269012827</v>
      </c>
      <c r="K753" s="27" t="str">
        <f t="shared" si="91"/>
        <v>DEJAR</v>
      </c>
      <c r="L753" s="27" t="str">
        <f t="shared" si="92"/>
        <v>DEJAR</v>
      </c>
      <c r="M753" s="27" t="str">
        <f t="shared" si="93"/>
        <v>DEJAR</v>
      </c>
    </row>
    <row r="754" spans="1:13" x14ac:dyDescent="0.25">
      <c r="A754" t="s">
        <v>73</v>
      </c>
      <c r="B754">
        <v>11</v>
      </c>
      <c r="C754" s="63" t="s">
        <v>106</v>
      </c>
      <c r="D754" s="66">
        <v>20.2</v>
      </c>
      <c r="E754" s="63">
        <v>15</v>
      </c>
      <c r="F754" s="118">
        <f t="shared" si="89"/>
        <v>320.47461599999997</v>
      </c>
      <c r="G754" s="50">
        <v>0.1</v>
      </c>
      <c r="H754" s="50" t="s">
        <v>119</v>
      </c>
      <c r="I754" s="84">
        <f t="shared" si="96"/>
        <v>176.34178563484815</v>
      </c>
      <c r="J754" s="27">
        <f t="shared" si="90"/>
        <v>0.88170892817424074</v>
      </c>
      <c r="K754" s="27" t="str">
        <f t="shared" si="91"/>
        <v>DEJAR</v>
      </c>
      <c r="L754" s="27" t="str">
        <f t="shared" si="92"/>
        <v>DEJAR</v>
      </c>
      <c r="M754" s="27" t="str">
        <f t="shared" si="93"/>
        <v>DEJAR</v>
      </c>
    </row>
    <row r="755" spans="1:13" x14ac:dyDescent="0.25">
      <c r="A755" t="s">
        <v>73</v>
      </c>
      <c r="B755">
        <v>12</v>
      </c>
      <c r="C755" s="63" t="s">
        <v>95</v>
      </c>
      <c r="D755" s="66">
        <v>28.3</v>
      </c>
      <c r="E755" s="63">
        <v>6</v>
      </c>
      <c r="F755" s="118">
        <f t="shared" si="89"/>
        <v>629.01900599999999</v>
      </c>
      <c r="G755" s="50">
        <v>0.1</v>
      </c>
      <c r="H755" s="83" t="s">
        <v>118</v>
      </c>
      <c r="I755" s="84">
        <f>0.15991*D755^2.32764</f>
        <v>382.92330801602066</v>
      </c>
      <c r="J755" s="27">
        <f t="shared" si="90"/>
        <v>1.9146165400801032</v>
      </c>
      <c r="K755" s="27" t="str">
        <f t="shared" si="91"/>
        <v>DEJAR</v>
      </c>
      <c r="L755" s="27" t="str">
        <f t="shared" si="92"/>
        <v>DEJAR</v>
      </c>
      <c r="M755" s="27" t="str">
        <f t="shared" si="93"/>
        <v>DEJAR</v>
      </c>
    </row>
    <row r="756" spans="1:13" x14ac:dyDescent="0.25">
      <c r="A756" t="s">
        <v>73</v>
      </c>
      <c r="B756">
        <v>13</v>
      </c>
      <c r="C756" s="63" t="s">
        <v>94</v>
      </c>
      <c r="D756" s="66">
        <v>11.6</v>
      </c>
      <c r="E756" s="63">
        <v>6</v>
      </c>
      <c r="F756" s="118">
        <f t="shared" si="89"/>
        <v>105.683424</v>
      </c>
      <c r="G756" s="50">
        <v>0.1</v>
      </c>
      <c r="H756" s="50" t="s">
        <v>119</v>
      </c>
      <c r="I756" s="84">
        <f t="shared" ref="I756:I762" si="97">0.13647*D756^2.38351</f>
        <v>47.009264188011279</v>
      </c>
      <c r="J756" s="27">
        <f t="shared" si="90"/>
        <v>0.2350463209400564</v>
      </c>
      <c r="K756" s="27" t="str">
        <f t="shared" si="91"/>
        <v>DEJAR</v>
      </c>
      <c r="L756" s="27" t="str">
        <f t="shared" si="92"/>
        <v>DEJAR</v>
      </c>
      <c r="M756" s="27" t="str">
        <f t="shared" si="93"/>
        <v>DEJAR</v>
      </c>
    </row>
    <row r="757" spans="1:13" x14ac:dyDescent="0.25">
      <c r="A757" t="s">
        <v>73</v>
      </c>
      <c r="B757">
        <v>14</v>
      </c>
      <c r="C757" s="63" t="s">
        <v>106</v>
      </c>
      <c r="D757" s="66">
        <v>16.100000000000001</v>
      </c>
      <c r="E757" s="63">
        <v>7</v>
      </c>
      <c r="F757" s="118">
        <f t="shared" si="89"/>
        <v>203.58353400000001</v>
      </c>
      <c r="G757" s="50">
        <v>0.1</v>
      </c>
      <c r="H757" s="50" t="s">
        <v>119</v>
      </c>
      <c r="I757" s="84">
        <f t="shared" si="97"/>
        <v>102.68777299018106</v>
      </c>
      <c r="J757" s="27">
        <f t="shared" si="90"/>
        <v>0.51343886495090529</v>
      </c>
      <c r="K757" s="27" t="str">
        <f t="shared" si="91"/>
        <v>DEJAR</v>
      </c>
      <c r="L757" s="27" t="str">
        <f t="shared" si="92"/>
        <v>DEJAR</v>
      </c>
      <c r="M757" s="27" t="str">
        <f t="shared" si="93"/>
        <v>DEJAR</v>
      </c>
    </row>
    <row r="758" spans="1:13" x14ac:dyDescent="0.25">
      <c r="A758" t="s">
        <v>73</v>
      </c>
      <c r="B758">
        <v>15</v>
      </c>
      <c r="C758" s="63" t="s">
        <v>94</v>
      </c>
      <c r="D758" s="66">
        <v>31.8</v>
      </c>
      <c r="E758" s="63">
        <v>7</v>
      </c>
      <c r="F758" s="118">
        <f t="shared" si="89"/>
        <v>794.22789599999999</v>
      </c>
      <c r="G758" s="50">
        <v>0.1</v>
      </c>
      <c r="H758" s="50" t="s">
        <v>119</v>
      </c>
      <c r="I758" s="84">
        <f t="shared" si="97"/>
        <v>520.10048205854855</v>
      </c>
      <c r="J758" s="27">
        <f t="shared" si="90"/>
        <v>2.6005024102927425</v>
      </c>
      <c r="K758" s="27" t="str">
        <f t="shared" si="91"/>
        <v>DEJAR</v>
      </c>
      <c r="L758" s="27" t="str">
        <f t="shared" si="92"/>
        <v>DEJAR</v>
      </c>
      <c r="M758" s="27" t="str">
        <f t="shared" si="93"/>
        <v>DEJAR</v>
      </c>
    </row>
    <row r="759" spans="1:13" x14ac:dyDescent="0.25">
      <c r="A759" t="s">
        <v>73</v>
      </c>
      <c r="B759">
        <v>16</v>
      </c>
      <c r="C759" s="63" t="s">
        <v>106</v>
      </c>
      <c r="D759" s="66">
        <v>21.4</v>
      </c>
      <c r="E759" s="63">
        <v>9</v>
      </c>
      <c r="F759" s="118">
        <f t="shared" si="89"/>
        <v>359.68178399999994</v>
      </c>
      <c r="G759" s="50">
        <v>0.1</v>
      </c>
      <c r="H759" s="50" t="s">
        <v>119</v>
      </c>
      <c r="I759" s="84">
        <f t="shared" si="97"/>
        <v>202.34464923024288</v>
      </c>
      <c r="J759" s="27">
        <f t="shared" si="90"/>
        <v>1.0117232461512142</v>
      </c>
      <c r="K759" s="27" t="str">
        <f t="shared" si="91"/>
        <v>DEJAR</v>
      </c>
      <c r="L759" s="27" t="str">
        <f t="shared" si="92"/>
        <v>DEJAR</v>
      </c>
      <c r="M759" s="27" t="str">
        <f t="shared" si="93"/>
        <v>DEJAR</v>
      </c>
    </row>
    <row r="760" spans="1:13" x14ac:dyDescent="0.25">
      <c r="A760" t="s">
        <v>73</v>
      </c>
      <c r="B760">
        <v>17</v>
      </c>
      <c r="C760" s="63" t="s">
        <v>94</v>
      </c>
      <c r="D760" s="66">
        <v>15.3</v>
      </c>
      <c r="E760" s="63">
        <v>7</v>
      </c>
      <c r="F760" s="118">
        <f t="shared" si="89"/>
        <v>183.85428600000003</v>
      </c>
      <c r="G760" s="50">
        <v>0.1</v>
      </c>
      <c r="H760" s="50" t="s">
        <v>119</v>
      </c>
      <c r="I760" s="84">
        <f t="shared" si="97"/>
        <v>90.941280252043242</v>
      </c>
      <c r="J760" s="27">
        <f t="shared" si="90"/>
        <v>0.45470640126021622</v>
      </c>
      <c r="K760" s="27" t="str">
        <f t="shared" si="91"/>
        <v>DEJAR</v>
      </c>
      <c r="L760" s="27" t="str">
        <f t="shared" si="92"/>
        <v>DEJAR</v>
      </c>
      <c r="M760" s="27" t="str">
        <f t="shared" si="93"/>
        <v>DEJAR</v>
      </c>
    </row>
    <row r="761" spans="1:13" x14ac:dyDescent="0.25">
      <c r="A761" t="s">
        <v>73</v>
      </c>
      <c r="B761">
        <v>18</v>
      </c>
      <c r="C761" s="63" t="s">
        <v>94</v>
      </c>
      <c r="D761" s="66">
        <v>14.2</v>
      </c>
      <c r="E761" s="63">
        <v>6</v>
      </c>
      <c r="F761" s="118">
        <f t="shared" si="89"/>
        <v>158.368056</v>
      </c>
      <c r="G761" s="50">
        <v>0.1</v>
      </c>
      <c r="H761" s="50" t="s">
        <v>119</v>
      </c>
      <c r="I761" s="84">
        <f t="shared" si="97"/>
        <v>76.125118777836249</v>
      </c>
      <c r="J761" s="27">
        <f t="shared" si="90"/>
        <v>0.38062559388918121</v>
      </c>
      <c r="K761" s="27" t="str">
        <f t="shared" si="91"/>
        <v>DEJAR</v>
      </c>
      <c r="L761" s="27" t="str">
        <f t="shared" si="92"/>
        <v>DEJAR</v>
      </c>
      <c r="M761" s="27" t="str">
        <f t="shared" si="93"/>
        <v>DEJAR</v>
      </c>
    </row>
    <row r="762" spans="1:13" x14ac:dyDescent="0.25">
      <c r="A762" t="s">
        <v>73</v>
      </c>
      <c r="B762">
        <v>19</v>
      </c>
      <c r="C762" s="63" t="s">
        <v>94</v>
      </c>
      <c r="D762" s="66">
        <v>20.100000000000001</v>
      </c>
      <c r="E762" s="63">
        <v>5</v>
      </c>
      <c r="F762" s="118">
        <f t="shared" si="89"/>
        <v>317.30945400000002</v>
      </c>
      <c r="G762" s="50">
        <v>0.1</v>
      </c>
      <c r="H762" s="50" t="s">
        <v>119</v>
      </c>
      <c r="I762" s="84">
        <f t="shared" si="97"/>
        <v>174.26815222515748</v>
      </c>
      <c r="J762" s="27">
        <f t="shared" si="90"/>
        <v>0.8713407611257874</v>
      </c>
      <c r="K762" s="27" t="str">
        <f t="shared" si="91"/>
        <v>DEJAR</v>
      </c>
      <c r="L762" s="27" t="str">
        <f t="shared" si="92"/>
        <v>DEJAR</v>
      </c>
      <c r="M762" s="27" t="str">
        <f t="shared" si="93"/>
        <v>DEJAR</v>
      </c>
    </row>
    <row r="763" spans="1:13" x14ac:dyDescent="0.25">
      <c r="A763" t="s">
        <v>73</v>
      </c>
      <c r="B763">
        <v>20</v>
      </c>
      <c r="C763" s="63" t="s">
        <v>95</v>
      </c>
      <c r="D763" s="66">
        <v>40</v>
      </c>
      <c r="E763" s="63">
        <v>22</v>
      </c>
      <c r="F763" s="118">
        <f t="shared" si="89"/>
        <v>1256.6399999999999</v>
      </c>
      <c r="G763" s="50">
        <v>0.1</v>
      </c>
      <c r="H763" s="83" t="s">
        <v>118</v>
      </c>
      <c r="I763" s="84">
        <f t="shared" ref="I763:I764" si="98">0.15991*D763^2.32764</f>
        <v>856.82975840551558</v>
      </c>
      <c r="J763" s="27">
        <f t="shared" si="90"/>
        <v>4.2841487920275778</v>
      </c>
      <c r="K763" s="27" t="str">
        <f t="shared" si="91"/>
        <v>DEJAR</v>
      </c>
      <c r="L763" s="27" t="str">
        <f t="shared" si="92"/>
        <v>DEJAR</v>
      </c>
      <c r="M763" s="27" t="str">
        <f t="shared" si="93"/>
        <v>DEJAR</v>
      </c>
    </row>
    <row r="764" spans="1:13" x14ac:dyDescent="0.25">
      <c r="A764" t="s">
        <v>73</v>
      </c>
      <c r="B764">
        <v>21</v>
      </c>
      <c r="C764" s="63" t="s">
        <v>95</v>
      </c>
      <c r="D764" s="66">
        <v>35.9</v>
      </c>
      <c r="E764" s="63">
        <v>20</v>
      </c>
      <c r="F764" s="118">
        <f t="shared" si="89"/>
        <v>1012.231374</v>
      </c>
      <c r="G764" s="50">
        <v>0.1</v>
      </c>
      <c r="H764" s="83" t="s">
        <v>118</v>
      </c>
      <c r="I764" s="84">
        <f t="shared" si="98"/>
        <v>666.15557307897052</v>
      </c>
      <c r="J764" s="27">
        <f t="shared" si="90"/>
        <v>3.3307778653948525</v>
      </c>
      <c r="K764" s="27" t="str">
        <f t="shared" si="91"/>
        <v>DEJAR</v>
      </c>
      <c r="L764" s="27" t="str">
        <f t="shared" si="92"/>
        <v>DEJAR</v>
      </c>
      <c r="M764" s="27" t="str">
        <f t="shared" si="93"/>
        <v>DEJAR</v>
      </c>
    </row>
    <row r="765" spans="1:13" x14ac:dyDescent="0.25">
      <c r="A765" t="s">
        <v>73</v>
      </c>
      <c r="B765">
        <v>22</v>
      </c>
      <c r="C765" s="63" t="s">
        <v>94</v>
      </c>
      <c r="D765" s="66">
        <v>15.5</v>
      </c>
      <c r="E765" s="61">
        <v>6</v>
      </c>
      <c r="F765" s="118">
        <f t="shared" si="89"/>
        <v>188.69235</v>
      </c>
      <c r="G765" s="50">
        <v>0.1</v>
      </c>
      <c r="H765" s="50" t="s">
        <v>119</v>
      </c>
      <c r="I765" s="84">
        <f t="shared" ref="I765:I768" si="99">0.13647*D765^2.38351</f>
        <v>93.800401528799213</v>
      </c>
      <c r="J765" s="27">
        <f t="shared" si="90"/>
        <v>0.46900200764399608</v>
      </c>
      <c r="K765" s="27" t="str">
        <f t="shared" si="91"/>
        <v>DEJAR</v>
      </c>
      <c r="L765" s="27" t="str">
        <f t="shared" si="92"/>
        <v>DEJAR</v>
      </c>
      <c r="M765" s="27" t="str">
        <f t="shared" si="93"/>
        <v>DEJAR</v>
      </c>
    </row>
    <row r="766" spans="1:13" x14ac:dyDescent="0.25">
      <c r="A766" t="s">
        <v>73</v>
      </c>
      <c r="B766">
        <v>23</v>
      </c>
      <c r="C766" s="63" t="s">
        <v>106</v>
      </c>
      <c r="D766" s="66">
        <v>17.2</v>
      </c>
      <c r="E766" s="63">
        <v>7</v>
      </c>
      <c r="F766" s="118">
        <f t="shared" si="89"/>
        <v>232.35273599999996</v>
      </c>
      <c r="G766" s="50">
        <v>0.1</v>
      </c>
      <c r="H766" s="50" t="s">
        <v>119</v>
      </c>
      <c r="I766" s="84">
        <f t="shared" si="99"/>
        <v>120.20750968079929</v>
      </c>
      <c r="J766" s="27">
        <f t="shared" si="90"/>
        <v>0.60103754840399648</v>
      </c>
      <c r="K766" s="27" t="str">
        <f t="shared" si="91"/>
        <v>DEJAR</v>
      </c>
      <c r="L766" s="27" t="str">
        <f t="shared" si="92"/>
        <v>DEJAR</v>
      </c>
      <c r="M766" s="27" t="str">
        <f t="shared" si="93"/>
        <v>DEJAR</v>
      </c>
    </row>
    <row r="767" spans="1:13" x14ac:dyDescent="0.25">
      <c r="A767" t="s">
        <v>73</v>
      </c>
      <c r="B767">
        <v>24</v>
      </c>
      <c r="C767" s="63" t="s">
        <v>94</v>
      </c>
      <c r="D767" s="66">
        <v>12.1</v>
      </c>
      <c r="E767" s="63">
        <v>5</v>
      </c>
      <c r="F767" s="118">
        <f t="shared" si="89"/>
        <v>114.990414</v>
      </c>
      <c r="G767" s="50">
        <v>0.1</v>
      </c>
      <c r="H767" s="50" t="s">
        <v>119</v>
      </c>
      <c r="I767" s="84">
        <f t="shared" si="99"/>
        <v>51.983671497205123</v>
      </c>
      <c r="J767" s="27">
        <f t="shared" si="90"/>
        <v>0.2599183574860256</v>
      </c>
      <c r="K767" s="27" t="str">
        <f t="shared" si="91"/>
        <v>DEJAR</v>
      </c>
      <c r="L767" s="27" t="str">
        <f t="shared" si="92"/>
        <v>DEJAR</v>
      </c>
      <c r="M767" s="27" t="str">
        <f t="shared" si="93"/>
        <v>DEJAR</v>
      </c>
    </row>
    <row r="768" spans="1:13" x14ac:dyDescent="0.25">
      <c r="A768" t="s">
        <v>73</v>
      </c>
      <c r="B768">
        <v>25</v>
      </c>
      <c r="C768" s="63" t="s">
        <v>106</v>
      </c>
      <c r="D768" s="66">
        <v>15.3</v>
      </c>
      <c r="E768" s="63">
        <v>9</v>
      </c>
      <c r="F768" s="118">
        <f t="shared" si="89"/>
        <v>183.85428600000003</v>
      </c>
      <c r="G768" s="50">
        <v>0.1</v>
      </c>
      <c r="H768" s="50" t="s">
        <v>119</v>
      </c>
      <c r="I768" s="84">
        <f t="shared" si="99"/>
        <v>90.941280252043242</v>
      </c>
      <c r="J768" s="27">
        <f t="shared" si="90"/>
        <v>0.45470640126021622</v>
      </c>
      <c r="K768" s="27" t="str">
        <f t="shared" si="91"/>
        <v>DEJAR</v>
      </c>
      <c r="L768" s="27" t="str">
        <f t="shared" si="92"/>
        <v>DEJAR</v>
      </c>
      <c r="M768" s="27" t="str">
        <f t="shared" si="93"/>
        <v>DEJAR</v>
      </c>
    </row>
    <row r="769" spans="1:13" x14ac:dyDescent="0.25">
      <c r="A769" t="s">
        <v>73</v>
      </c>
      <c r="B769">
        <v>26</v>
      </c>
      <c r="C769" s="63" t="s">
        <v>95</v>
      </c>
      <c r="D769" s="66">
        <v>50.4</v>
      </c>
      <c r="E769" s="63">
        <v>26</v>
      </c>
      <c r="F769" s="118">
        <f t="shared" si="89"/>
        <v>1995.0416639999999</v>
      </c>
      <c r="G769" s="50">
        <v>0.1</v>
      </c>
      <c r="H769" s="83" t="s">
        <v>118</v>
      </c>
      <c r="I769" s="84">
        <f>0.15991*D769^2.32764</f>
        <v>1467.3071612232129</v>
      </c>
      <c r="J769" s="27">
        <f t="shared" si="90"/>
        <v>7.3365358061160642</v>
      </c>
      <c r="K769" s="27" t="str">
        <f t="shared" si="91"/>
        <v>DEJAR</v>
      </c>
      <c r="L769" s="27" t="str">
        <f t="shared" si="92"/>
        <v>DEJAR</v>
      </c>
      <c r="M769" s="27" t="str">
        <f t="shared" si="93"/>
        <v>DEJAR</v>
      </c>
    </row>
    <row r="770" spans="1:13" x14ac:dyDescent="0.25">
      <c r="A770" t="s">
        <v>73</v>
      </c>
      <c r="B770">
        <v>27</v>
      </c>
      <c r="C770" s="63" t="s">
        <v>106</v>
      </c>
      <c r="D770" s="66">
        <v>11.6</v>
      </c>
      <c r="E770" s="63">
        <v>4</v>
      </c>
      <c r="F770" s="118">
        <f t="shared" si="89"/>
        <v>105.683424</v>
      </c>
      <c r="G770" s="50">
        <v>0.1</v>
      </c>
      <c r="H770" s="50" t="s">
        <v>119</v>
      </c>
      <c r="I770" s="84">
        <f t="shared" ref="I770:I772" si="100">0.13647*D770^2.38351</f>
        <v>47.009264188011279</v>
      </c>
      <c r="J770" s="27">
        <f t="shared" si="90"/>
        <v>0.2350463209400564</v>
      </c>
      <c r="K770" s="27" t="str">
        <f t="shared" si="91"/>
        <v>DEJAR</v>
      </c>
      <c r="L770" s="27" t="str">
        <f t="shared" si="92"/>
        <v>DEPURAR</v>
      </c>
      <c r="M770" s="27" t="str">
        <f t="shared" si="93"/>
        <v>DEPURAR</v>
      </c>
    </row>
    <row r="771" spans="1:13" x14ac:dyDescent="0.25">
      <c r="A771" t="s">
        <v>73</v>
      </c>
      <c r="B771">
        <v>28</v>
      </c>
      <c r="C771" s="63" t="s">
        <v>94</v>
      </c>
      <c r="D771" s="66">
        <v>13.9</v>
      </c>
      <c r="E771" s="63">
        <v>6</v>
      </c>
      <c r="F771" s="118">
        <f t="shared" ref="F771:F834" si="101">(3.1416/4)*D771^2</f>
        <v>151.74713400000002</v>
      </c>
      <c r="G771" s="50">
        <v>0.1</v>
      </c>
      <c r="H771" s="50" t="s">
        <v>119</v>
      </c>
      <c r="I771" s="84">
        <f t="shared" si="100"/>
        <v>72.347644868176644</v>
      </c>
      <c r="J771" s="27">
        <f t="shared" ref="J771:J834" si="102">((I771/1000)*0.5)/G771</f>
        <v>0.36173822434088321</v>
      </c>
      <c r="K771" s="27" t="str">
        <f t="shared" ref="K771:K834" si="103">+IF(D771&gt;=10,"DEJAR","DEPURAR")</f>
        <v>DEJAR</v>
      </c>
      <c r="L771" s="27" t="str">
        <f t="shared" ref="L771:L834" si="104">+IF(E771&gt;=5,"DEJAR","DEPURAR")</f>
        <v>DEJAR</v>
      </c>
      <c r="M771" s="27" t="str">
        <f t="shared" ref="M771:M834" si="105">+IF(AND(K771="DEJAR",L771="DEJAR"),"DEJAR","DEPURAR")</f>
        <v>DEJAR</v>
      </c>
    </row>
    <row r="772" spans="1:13" x14ac:dyDescent="0.25">
      <c r="A772" t="s">
        <v>74</v>
      </c>
      <c r="B772">
        <v>1</v>
      </c>
      <c r="C772" s="63" t="s">
        <v>106</v>
      </c>
      <c r="D772" s="66">
        <v>20.100000000000001</v>
      </c>
      <c r="E772" s="63">
        <v>8</v>
      </c>
      <c r="F772" s="118">
        <f t="shared" si="101"/>
        <v>317.30945400000002</v>
      </c>
      <c r="G772" s="50">
        <v>0.1</v>
      </c>
      <c r="H772" s="50" t="s">
        <v>119</v>
      </c>
      <c r="I772" s="84">
        <f t="shared" si="100"/>
        <v>174.26815222515748</v>
      </c>
      <c r="J772" s="27">
        <f t="shared" si="102"/>
        <v>0.8713407611257874</v>
      </c>
      <c r="K772" s="27" t="str">
        <f t="shared" si="103"/>
        <v>DEJAR</v>
      </c>
      <c r="L772" s="27" t="str">
        <f t="shared" si="104"/>
        <v>DEJAR</v>
      </c>
      <c r="M772" s="27" t="str">
        <f t="shared" si="105"/>
        <v>DEJAR</v>
      </c>
    </row>
    <row r="773" spans="1:13" x14ac:dyDescent="0.25">
      <c r="A773" t="s">
        <v>74</v>
      </c>
      <c r="B773">
        <v>2</v>
      </c>
      <c r="C773" s="63" t="s">
        <v>95</v>
      </c>
      <c r="D773" s="66">
        <v>35.799999999999997</v>
      </c>
      <c r="E773" s="63">
        <v>20</v>
      </c>
      <c r="F773" s="118">
        <f t="shared" si="101"/>
        <v>1006.6000559999999</v>
      </c>
      <c r="G773" s="50">
        <v>0.1</v>
      </c>
      <c r="H773" s="83" t="s">
        <v>118</v>
      </c>
      <c r="I773" s="84">
        <f>0.15991*D773^2.32764</f>
        <v>661.84441959454716</v>
      </c>
      <c r="J773" s="27">
        <f t="shared" si="102"/>
        <v>3.3092220979727358</v>
      </c>
      <c r="K773" s="27" t="str">
        <f t="shared" si="103"/>
        <v>DEJAR</v>
      </c>
      <c r="L773" s="27" t="str">
        <f t="shared" si="104"/>
        <v>DEJAR</v>
      </c>
      <c r="M773" s="27" t="str">
        <f t="shared" si="105"/>
        <v>DEJAR</v>
      </c>
    </row>
    <row r="774" spans="1:13" x14ac:dyDescent="0.25">
      <c r="A774" t="s">
        <v>74</v>
      </c>
      <c r="B774">
        <v>3</v>
      </c>
      <c r="C774" s="63" t="s">
        <v>107</v>
      </c>
      <c r="D774" s="66">
        <v>18.5</v>
      </c>
      <c r="E774" s="63">
        <v>6</v>
      </c>
      <c r="F774" s="118">
        <f t="shared" si="101"/>
        <v>268.80315000000002</v>
      </c>
      <c r="G774" s="50">
        <v>0.1</v>
      </c>
      <c r="H774" s="50" t="s">
        <v>119</v>
      </c>
      <c r="I774" s="84">
        <f>0.13647*D774^2.38351</f>
        <v>143.00580858322684</v>
      </c>
      <c r="J774" s="27">
        <f t="shared" si="102"/>
        <v>0.71502904291613412</v>
      </c>
      <c r="K774" s="27" t="str">
        <f t="shared" si="103"/>
        <v>DEJAR</v>
      </c>
      <c r="L774" s="27" t="str">
        <f t="shared" si="104"/>
        <v>DEJAR</v>
      </c>
      <c r="M774" s="27" t="str">
        <f t="shared" si="105"/>
        <v>DEJAR</v>
      </c>
    </row>
    <row r="775" spans="1:13" x14ac:dyDescent="0.25">
      <c r="A775" t="s">
        <v>74</v>
      </c>
      <c r="B775">
        <v>4</v>
      </c>
      <c r="C775" s="63" t="s">
        <v>95</v>
      </c>
      <c r="D775" s="66">
        <v>40.200000000000003</v>
      </c>
      <c r="E775" s="63">
        <v>26</v>
      </c>
      <c r="F775" s="118">
        <f t="shared" si="101"/>
        <v>1269.2378160000001</v>
      </c>
      <c r="G775" s="50">
        <v>0.1</v>
      </c>
      <c r="H775" s="83" t="s">
        <v>118</v>
      </c>
      <c r="I775" s="84">
        <f>0.15991*D775^2.32764</f>
        <v>866.83483047776963</v>
      </c>
      <c r="J775" s="27">
        <f t="shared" si="102"/>
        <v>4.3341741523888482</v>
      </c>
      <c r="K775" s="27" t="str">
        <f t="shared" si="103"/>
        <v>DEJAR</v>
      </c>
      <c r="L775" s="27" t="str">
        <f t="shared" si="104"/>
        <v>DEJAR</v>
      </c>
      <c r="M775" s="27" t="str">
        <f t="shared" si="105"/>
        <v>DEJAR</v>
      </c>
    </row>
    <row r="776" spans="1:13" x14ac:dyDescent="0.25">
      <c r="A776" t="s">
        <v>74</v>
      </c>
      <c r="B776">
        <v>5</v>
      </c>
      <c r="C776" s="63" t="s">
        <v>94</v>
      </c>
      <c r="D776" s="66">
        <v>13.4</v>
      </c>
      <c r="E776" s="63">
        <v>7</v>
      </c>
      <c r="F776" s="118">
        <f t="shared" si="101"/>
        <v>141.02642399999999</v>
      </c>
      <c r="G776" s="50">
        <v>0.1</v>
      </c>
      <c r="H776" s="50" t="s">
        <v>119</v>
      </c>
      <c r="I776" s="84">
        <f t="shared" ref="I776:I786" si="106">0.13647*D776^2.38351</f>
        <v>66.298354497835234</v>
      </c>
      <c r="J776" s="27">
        <f t="shared" si="102"/>
        <v>0.33149177248917616</v>
      </c>
      <c r="K776" s="27" t="str">
        <f t="shared" si="103"/>
        <v>DEJAR</v>
      </c>
      <c r="L776" s="27" t="str">
        <f t="shared" si="104"/>
        <v>DEJAR</v>
      </c>
      <c r="M776" s="27" t="str">
        <f t="shared" si="105"/>
        <v>DEJAR</v>
      </c>
    </row>
    <row r="777" spans="1:13" x14ac:dyDescent="0.25">
      <c r="A777" t="s">
        <v>74</v>
      </c>
      <c r="B777">
        <v>6</v>
      </c>
      <c r="C777" s="63" t="s">
        <v>106</v>
      </c>
      <c r="D777" s="66">
        <v>25.9</v>
      </c>
      <c r="E777" s="63">
        <v>5</v>
      </c>
      <c r="F777" s="118">
        <f t="shared" si="101"/>
        <v>526.85417399999994</v>
      </c>
      <c r="G777" s="50">
        <v>0.1</v>
      </c>
      <c r="H777" s="50" t="s">
        <v>119</v>
      </c>
      <c r="I777" s="84">
        <f t="shared" si="106"/>
        <v>318.89764512069661</v>
      </c>
      <c r="J777" s="27">
        <f t="shared" si="102"/>
        <v>1.5944882256034831</v>
      </c>
      <c r="K777" s="27" t="str">
        <f t="shared" si="103"/>
        <v>DEJAR</v>
      </c>
      <c r="L777" s="27" t="str">
        <f t="shared" si="104"/>
        <v>DEJAR</v>
      </c>
      <c r="M777" s="27" t="str">
        <f t="shared" si="105"/>
        <v>DEJAR</v>
      </c>
    </row>
    <row r="778" spans="1:13" x14ac:dyDescent="0.25">
      <c r="A778" t="s">
        <v>74</v>
      </c>
      <c r="B778">
        <v>7</v>
      </c>
      <c r="C778" s="63" t="s">
        <v>94</v>
      </c>
      <c r="D778" s="66">
        <v>13.2</v>
      </c>
      <c r="E778" s="63">
        <v>7</v>
      </c>
      <c r="F778" s="118">
        <f t="shared" si="101"/>
        <v>136.84809599999997</v>
      </c>
      <c r="G778" s="50">
        <v>0.1</v>
      </c>
      <c r="H778" s="50" t="s">
        <v>119</v>
      </c>
      <c r="I778" s="84">
        <f t="shared" si="106"/>
        <v>63.96411012514131</v>
      </c>
      <c r="J778" s="27">
        <f t="shared" si="102"/>
        <v>0.31982055062570652</v>
      </c>
      <c r="K778" s="27" t="str">
        <f t="shared" si="103"/>
        <v>DEJAR</v>
      </c>
      <c r="L778" s="27" t="str">
        <f t="shared" si="104"/>
        <v>DEJAR</v>
      </c>
      <c r="M778" s="27" t="str">
        <f t="shared" si="105"/>
        <v>DEJAR</v>
      </c>
    </row>
    <row r="779" spans="1:13" x14ac:dyDescent="0.25">
      <c r="A779" t="s">
        <v>74</v>
      </c>
      <c r="B779">
        <v>8</v>
      </c>
      <c r="C779" s="63" t="s">
        <v>94</v>
      </c>
      <c r="D779" s="66">
        <v>22</v>
      </c>
      <c r="E779" s="63">
        <v>9</v>
      </c>
      <c r="F779" s="118">
        <f t="shared" si="101"/>
        <v>380.1336</v>
      </c>
      <c r="G779" s="50">
        <v>0.1</v>
      </c>
      <c r="H779" s="50" t="s">
        <v>119</v>
      </c>
      <c r="I779" s="84">
        <f t="shared" si="106"/>
        <v>216.13001097424697</v>
      </c>
      <c r="J779" s="27">
        <f t="shared" si="102"/>
        <v>1.0806500548712348</v>
      </c>
      <c r="K779" s="27" t="str">
        <f t="shared" si="103"/>
        <v>DEJAR</v>
      </c>
      <c r="L779" s="27" t="str">
        <f t="shared" si="104"/>
        <v>DEJAR</v>
      </c>
      <c r="M779" s="27" t="str">
        <f t="shared" si="105"/>
        <v>DEJAR</v>
      </c>
    </row>
    <row r="780" spans="1:13" x14ac:dyDescent="0.25">
      <c r="A780" t="s">
        <v>74</v>
      </c>
      <c r="B780">
        <v>9</v>
      </c>
      <c r="C780" s="63" t="s">
        <v>94</v>
      </c>
      <c r="D780" s="66">
        <v>12.1</v>
      </c>
      <c r="E780" s="63">
        <v>6</v>
      </c>
      <c r="F780" s="118">
        <f t="shared" si="101"/>
        <v>114.990414</v>
      </c>
      <c r="G780" s="50">
        <v>0.1</v>
      </c>
      <c r="H780" s="50" t="s">
        <v>119</v>
      </c>
      <c r="I780" s="84">
        <f t="shared" si="106"/>
        <v>51.983671497205123</v>
      </c>
      <c r="J780" s="27">
        <f t="shared" si="102"/>
        <v>0.2599183574860256</v>
      </c>
      <c r="K780" s="27" t="str">
        <f t="shared" si="103"/>
        <v>DEJAR</v>
      </c>
      <c r="L780" s="27" t="str">
        <f t="shared" si="104"/>
        <v>DEJAR</v>
      </c>
      <c r="M780" s="27" t="str">
        <f t="shared" si="105"/>
        <v>DEJAR</v>
      </c>
    </row>
    <row r="781" spans="1:13" x14ac:dyDescent="0.25">
      <c r="A781" t="s">
        <v>74</v>
      </c>
      <c r="B781">
        <v>10</v>
      </c>
      <c r="C781" s="63" t="s">
        <v>106</v>
      </c>
      <c r="D781" s="66">
        <v>12.4</v>
      </c>
      <c r="E781" s="63">
        <v>8</v>
      </c>
      <c r="F781" s="118">
        <f t="shared" si="101"/>
        <v>120.76310400000001</v>
      </c>
      <c r="G781" s="50">
        <v>0.1</v>
      </c>
      <c r="H781" s="50" t="s">
        <v>119</v>
      </c>
      <c r="I781" s="84">
        <f t="shared" si="106"/>
        <v>55.108515511219728</v>
      </c>
      <c r="J781" s="27">
        <f t="shared" si="102"/>
        <v>0.27554257755609862</v>
      </c>
      <c r="K781" s="27" t="str">
        <f t="shared" si="103"/>
        <v>DEJAR</v>
      </c>
      <c r="L781" s="27" t="str">
        <f t="shared" si="104"/>
        <v>DEJAR</v>
      </c>
      <c r="M781" s="27" t="str">
        <f t="shared" si="105"/>
        <v>DEJAR</v>
      </c>
    </row>
    <row r="782" spans="1:13" x14ac:dyDescent="0.25">
      <c r="A782" t="s">
        <v>74</v>
      </c>
      <c r="B782">
        <v>11</v>
      </c>
      <c r="C782" s="63" t="s">
        <v>94</v>
      </c>
      <c r="D782" s="66">
        <v>22.8</v>
      </c>
      <c r="E782" s="63">
        <v>8</v>
      </c>
      <c r="F782" s="118">
        <f t="shared" si="101"/>
        <v>408.28233600000004</v>
      </c>
      <c r="G782" s="50">
        <v>0.1</v>
      </c>
      <c r="H782" s="50" t="s">
        <v>119</v>
      </c>
      <c r="I782" s="84">
        <f t="shared" si="106"/>
        <v>235.33606027641849</v>
      </c>
      <c r="J782" s="27">
        <f t="shared" si="102"/>
        <v>1.1766803013820923</v>
      </c>
      <c r="K782" s="27" t="str">
        <f t="shared" si="103"/>
        <v>DEJAR</v>
      </c>
      <c r="L782" s="27" t="str">
        <f t="shared" si="104"/>
        <v>DEJAR</v>
      </c>
      <c r="M782" s="27" t="str">
        <f t="shared" si="105"/>
        <v>DEJAR</v>
      </c>
    </row>
    <row r="783" spans="1:13" x14ac:dyDescent="0.25">
      <c r="A783" t="s">
        <v>74</v>
      </c>
      <c r="B783">
        <v>12</v>
      </c>
      <c r="C783" s="63" t="s">
        <v>94</v>
      </c>
      <c r="D783" s="66">
        <v>15.3</v>
      </c>
      <c r="E783" s="63">
        <v>8</v>
      </c>
      <c r="F783" s="118">
        <f t="shared" si="101"/>
        <v>183.85428600000003</v>
      </c>
      <c r="G783" s="50">
        <v>0.1</v>
      </c>
      <c r="H783" s="50" t="s">
        <v>119</v>
      </c>
      <c r="I783" s="84">
        <f t="shared" si="106"/>
        <v>90.941280252043242</v>
      </c>
      <c r="J783" s="27">
        <f t="shared" si="102"/>
        <v>0.45470640126021622</v>
      </c>
      <c r="K783" s="27" t="str">
        <f t="shared" si="103"/>
        <v>DEJAR</v>
      </c>
      <c r="L783" s="27" t="str">
        <f t="shared" si="104"/>
        <v>DEJAR</v>
      </c>
      <c r="M783" s="27" t="str">
        <f t="shared" si="105"/>
        <v>DEJAR</v>
      </c>
    </row>
    <row r="784" spans="1:13" x14ac:dyDescent="0.25">
      <c r="A784" t="s">
        <v>74</v>
      </c>
      <c r="B784">
        <v>13</v>
      </c>
      <c r="C784" s="63" t="s">
        <v>106</v>
      </c>
      <c r="D784" s="66">
        <v>27.4</v>
      </c>
      <c r="E784" s="63">
        <v>15</v>
      </c>
      <c r="F784" s="118">
        <f t="shared" si="101"/>
        <v>589.64690399999995</v>
      </c>
      <c r="G784" s="50">
        <v>0.1</v>
      </c>
      <c r="H784" s="50" t="s">
        <v>119</v>
      </c>
      <c r="I784" s="84">
        <f t="shared" si="106"/>
        <v>364.69519011576085</v>
      </c>
      <c r="J784" s="27">
        <f t="shared" si="102"/>
        <v>1.8234759505788041</v>
      </c>
      <c r="K784" s="27" t="str">
        <f t="shared" si="103"/>
        <v>DEJAR</v>
      </c>
      <c r="L784" s="27" t="str">
        <f t="shared" si="104"/>
        <v>DEJAR</v>
      </c>
      <c r="M784" s="27" t="str">
        <f t="shared" si="105"/>
        <v>DEJAR</v>
      </c>
    </row>
    <row r="785" spans="1:13" x14ac:dyDescent="0.25">
      <c r="A785" t="s">
        <v>74</v>
      </c>
      <c r="B785">
        <v>14</v>
      </c>
      <c r="C785" s="63" t="s">
        <v>106</v>
      </c>
      <c r="D785" s="66">
        <v>25.8</v>
      </c>
      <c r="E785" s="63">
        <v>8</v>
      </c>
      <c r="F785" s="118">
        <f t="shared" si="101"/>
        <v>522.79365599999994</v>
      </c>
      <c r="G785" s="50">
        <v>0.1</v>
      </c>
      <c r="H785" s="50" t="s">
        <v>119</v>
      </c>
      <c r="I785" s="84">
        <f t="shared" si="106"/>
        <v>315.97074700164126</v>
      </c>
      <c r="J785" s="27">
        <f t="shared" si="102"/>
        <v>1.579853735008206</v>
      </c>
      <c r="K785" s="27" t="str">
        <f t="shared" si="103"/>
        <v>DEJAR</v>
      </c>
      <c r="L785" s="27" t="str">
        <f t="shared" si="104"/>
        <v>DEJAR</v>
      </c>
      <c r="M785" s="27" t="str">
        <f t="shared" si="105"/>
        <v>DEJAR</v>
      </c>
    </row>
    <row r="786" spans="1:13" x14ac:dyDescent="0.25">
      <c r="A786" t="s">
        <v>74</v>
      </c>
      <c r="B786">
        <v>15</v>
      </c>
      <c r="C786" s="63" t="s">
        <v>106</v>
      </c>
      <c r="D786" s="66">
        <v>13</v>
      </c>
      <c r="E786" s="63">
        <v>5</v>
      </c>
      <c r="F786" s="118">
        <f t="shared" si="101"/>
        <v>132.73259999999999</v>
      </c>
      <c r="G786" s="50">
        <v>0.1</v>
      </c>
      <c r="H786" s="50" t="s">
        <v>119</v>
      </c>
      <c r="I786" s="84">
        <f t="shared" si="106"/>
        <v>61.678288096341362</v>
      </c>
      <c r="J786" s="27">
        <f t="shared" si="102"/>
        <v>0.3083914404817068</v>
      </c>
      <c r="K786" s="27" t="str">
        <f t="shared" si="103"/>
        <v>DEJAR</v>
      </c>
      <c r="L786" s="27" t="str">
        <f t="shared" si="104"/>
        <v>DEJAR</v>
      </c>
      <c r="M786" s="27" t="str">
        <f t="shared" si="105"/>
        <v>DEJAR</v>
      </c>
    </row>
    <row r="787" spans="1:13" x14ac:dyDescent="0.25">
      <c r="A787" t="s">
        <v>74</v>
      </c>
      <c r="B787">
        <v>16</v>
      </c>
      <c r="C787" s="63" t="s">
        <v>95</v>
      </c>
      <c r="D787" s="66">
        <v>19.2</v>
      </c>
      <c r="E787" s="63">
        <v>18</v>
      </c>
      <c r="F787" s="118">
        <f t="shared" si="101"/>
        <v>289.529856</v>
      </c>
      <c r="G787" s="50">
        <v>0.1</v>
      </c>
      <c r="H787" s="83" t="s">
        <v>118</v>
      </c>
      <c r="I787" s="84">
        <f>0.15991*D787^2.32764</f>
        <v>155.21686062239019</v>
      </c>
      <c r="J787" s="27">
        <f t="shared" si="102"/>
        <v>0.77608430311195087</v>
      </c>
      <c r="K787" s="27" t="str">
        <f t="shared" si="103"/>
        <v>DEJAR</v>
      </c>
      <c r="L787" s="27" t="str">
        <f t="shared" si="104"/>
        <v>DEJAR</v>
      </c>
      <c r="M787" s="27" t="str">
        <f t="shared" si="105"/>
        <v>DEJAR</v>
      </c>
    </row>
    <row r="788" spans="1:13" x14ac:dyDescent="0.25">
      <c r="A788" t="s">
        <v>74</v>
      </c>
      <c r="B788">
        <v>17</v>
      </c>
      <c r="C788" s="63" t="s">
        <v>94</v>
      </c>
      <c r="D788" s="66">
        <v>20.5</v>
      </c>
      <c r="E788" s="63">
        <v>4</v>
      </c>
      <c r="F788" s="118">
        <f t="shared" si="101"/>
        <v>330.06434999999999</v>
      </c>
      <c r="G788" s="50">
        <v>0.1</v>
      </c>
      <c r="H788" s="50" t="s">
        <v>119</v>
      </c>
      <c r="I788" s="84">
        <f t="shared" ref="I788:I796" si="107">0.13647*D788^2.38351</f>
        <v>182.64830107076051</v>
      </c>
      <c r="J788" s="27">
        <f t="shared" si="102"/>
        <v>0.91324150535380255</v>
      </c>
      <c r="K788" s="27" t="str">
        <f t="shared" si="103"/>
        <v>DEJAR</v>
      </c>
      <c r="L788" s="27" t="str">
        <f t="shared" si="104"/>
        <v>DEPURAR</v>
      </c>
      <c r="M788" s="27" t="str">
        <f t="shared" si="105"/>
        <v>DEPURAR</v>
      </c>
    </row>
    <row r="789" spans="1:13" x14ac:dyDescent="0.25">
      <c r="A789" t="s">
        <v>74</v>
      </c>
      <c r="B789">
        <v>18</v>
      </c>
      <c r="C789" s="63" t="s">
        <v>94</v>
      </c>
      <c r="D789" s="66">
        <v>14.5</v>
      </c>
      <c r="E789" s="63">
        <v>7</v>
      </c>
      <c r="F789" s="118">
        <f t="shared" si="101"/>
        <v>165.13034999999999</v>
      </c>
      <c r="G789" s="50">
        <v>0.1</v>
      </c>
      <c r="H789" s="50" t="s">
        <v>119</v>
      </c>
      <c r="I789" s="84">
        <f t="shared" si="107"/>
        <v>80.014636857912052</v>
      </c>
      <c r="J789" s="27">
        <f t="shared" si="102"/>
        <v>0.40007318428956024</v>
      </c>
      <c r="K789" s="27" t="str">
        <f t="shared" si="103"/>
        <v>DEJAR</v>
      </c>
      <c r="L789" s="27" t="str">
        <f t="shared" si="104"/>
        <v>DEJAR</v>
      </c>
      <c r="M789" s="27" t="str">
        <f t="shared" si="105"/>
        <v>DEJAR</v>
      </c>
    </row>
    <row r="790" spans="1:13" x14ac:dyDescent="0.25">
      <c r="A790" t="s">
        <v>74</v>
      </c>
      <c r="B790">
        <v>19</v>
      </c>
      <c r="C790" s="63" t="s">
        <v>94</v>
      </c>
      <c r="D790" s="66">
        <v>16.399999999999999</v>
      </c>
      <c r="E790" s="63">
        <v>9</v>
      </c>
      <c r="F790" s="118">
        <f t="shared" si="101"/>
        <v>211.24118399999998</v>
      </c>
      <c r="G790" s="50">
        <v>0.1</v>
      </c>
      <c r="H790" s="50" t="s">
        <v>119</v>
      </c>
      <c r="I790" s="84">
        <f t="shared" si="107"/>
        <v>107.30739494292642</v>
      </c>
      <c r="J790" s="27">
        <f t="shared" si="102"/>
        <v>0.53653697471463202</v>
      </c>
      <c r="K790" s="27" t="str">
        <f t="shared" si="103"/>
        <v>DEJAR</v>
      </c>
      <c r="L790" s="27" t="str">
        <f t="shared" si="104"/>
        <v>DEJAR</v>
      </c>
      <c r="M790" s="27" t="str">
        <f t="shared" si="105"/>
        <v>DEJAR</v>
      </c>
    </row>
    <row r="791" spans="1:13" x14ac:dyDescent="0.25">
      <c r="A791" t="s">
        <v>74</v>
      </c>
      <c r="B791">
        <v>20</v>
      </c>
      <c r="C791" s="63" t="s">
        <v>94</v>
      </c>
      <c r="D791" s="66">
        <v>13.1</v>
      </c>
      <c r="E791" s="63">
        <v>5</v>
      </c>
      <c r="F791" s="118">
        <f t="shared" si="101"/>
        <v>134.78249399999999</v>
      </c>
      <c r="G791" s="50">
        <v>0.1</v>
      </c>
      <c r="H791" s="50" t="s">
        <v>119</v>
      </c>
      <c r="I791" s="84">
        <f t="shared" si="107"/>
        <v>62.815163924275765</v>
      </c>
      <c r="J791" s="27">
        <f t="shared" si="102"/>
        <v>0.31407581962137876</v>
      </c>
      <c r="K791" s="27" t="str">
        <f t="shared" si="103"/>
        <v>DEJAR</v>
      </c>
      <c r="L791" s="27" t="str">
        <f t="shared" si="104"/>
        <v>DEJAR</v>
      </c>
      <c r="M791" s="27" t="str">
        <f t="shared" si="105"/>
        <v>DEJAR</v>
      </c>
    </row>
    <row r="792" spans="1:13" x14ac:dyDescent="0.25">
      <c r="A792" t="s">
        <v>74</v>
      </c>
      <c r="B792">
        <v>21</v>
      </c>
      <c r="C792" s="63" t="s">
        <v>106</v>
      </c>
      <c r="D792" s="66">
        <v>23.5</v>
      </c>
      <c r="E792" s="63">
        <v>8</v>
      </c>
      <c r="F792" s="118">
        <f t="shared" si="101"/>
        <v>433.73714999999999</v>
      </c>
      <c r="G792" s="50">
        <v>0.1</v>
      </c>
      <c r="H792" s="50" t="s">
        <v>119</v>
      </c>
      <c r="I792" s="84">
        <f t="shared" si="107"/>
        <v>252.9246466618562</v>
      </c>
      <c r="J792" s="27">
        <f t="shared" si="102"/>
        <v>1.2646232333092811</v>
      </c>
      <c r="K792" s="27" t="str">
        <f t="shared" si="103"/>
        <v>DEJAR</v>
      </c>
      <c r="L792" s="27" t="str">
        <f t="shared" si="104"/>
        <v>DEJAR</v>
      </c>
      <c r="M792" s="27" t="str">
        <f t="shared" si="105"/>
        <v>DEJAR</v>
      </c>
    </row>
    <row r="793" spans="1:13" x14ac:dyDescent="0.25">
      <c r="A793" t="s">
        <v>74</v>
      </c>
      <c r="B793">
        <v>22</v>
      </c>
      <c r="C793" s="63" t="s">
        <v>106</v>
      </c>
      <c r="D793" s="66">
        <v>16.100000000000001</v>
      </c>
      <c r="E793" s="63">
        <v>7</v>
      </c>
      <c r="F793" s="118">
        <f t="shared" si="101"/>
        <v>203.58353400000001</v>
      </c>
      <c r="G793" s="50">
        <v>0.1</v>
      </c>
      <c r="H793" s="50" t="s">
        <v>119</v>
      </c>
      <c r="I793" s="84">
        <f t="shared" si="107"/>
        <v>102.68777299018106</v>
      </c>
      <c r="J793" s="27">
        <f t="shared" si="102"/>
        <v>0.51343886495090529</v>
      </c>
      <c r="K793" s="27" t="str">
        <f t="shared" si="103"/>
        <v>DEJAR</v>
      </c>
      <c r="L793" s="27" t="str">
        <f t="shared" si="104"/>
        <v>DEJAR</v>
      </c>
      <c r="M793" s="27" t="str">
        <f t="shared" si="105"/>
        <v>DEJAR</v>
      </c>
    </row>
    <row r="794" spans="1:13" x14ac:dyDescent="0.25">
      <c r="A794" t="s">
        <v>74</v>
      </c>
      <c r="B794">
        <v>23</v>
      </c>
      <c r="C794" s="63" t="s">
        <v>94</v>
      </c>
      <c r="D794" s="66">
        <v>20.8</v>
      </c>
      <c r="E794" s="63">
        <v>5</v>
      </c>
      <c r="F794" s="118">
        <f t="shared" si="101"/>
        <v>339.795456</v>
      </c>
      <c r="G794" s="50">
        <v>0.1</v>
      </c>
      <c r="H794" s="50" t="s">
        <v>119</v>
      </c>
      <c r="I794" s="84">
        <f t="shared" si="107"/>
        <v>189.08380408007713</v>
      </c>
      <c r="J794" s="27">
        <f t="shared" si="102"/>
        <v>0.94541902040038561</v>
      </c>
      <c r="K794" s="27" t="str">
        <f t="shared" si="103"/>
        <v>DEJAR</v>
      </c>
      <c r="L794" s="27" t="str">
        <f t="shared" si="104"/>
        <v>DEJAR</v>
      </c>
      <c r="M794" s="27" t="str">
        <f t="shared" si="105"/>
        <v>DEJAR</v>
      </c>
    </row>
    <row r="795" spans="1:13" x14ac:dyDescent="0.25">
      <c r="A795" t="s">
        <v>74</v>
      </c>
      <c r="B795">
        <v>24</v>
      </c>
      <c r="C795" s="63" t="s">
        <v>94</v>
      </c>
      <c r="D795" s="66">
        <v>13.2</v>
      </c>
      <c r="E795" s="63">
        <v>9</v>
      </c>
      <c r="F795" s="118">
        <f t="shared" si="101"/>
        <v>136.84809599999997</v>
      </c>
      <c r="G795" s="50">
        <v>0.1</v>
      </c>
      <c r="H795" s="50" t="s">
        <v>119</v>
      </c>
      <c r="I795" s="84">
        <f t="shared" si="107"/>
        <v>63.96411012514131</v>
      </c>
      <c r="J795" s="27">
        <f t="shared" si="102"/>
        <v>0.31982055062570652</v>
      </c>
      <c r="K795" s="27" t="str">
        <f t="shared" si="103"/>
        <v>DEJAR</v>
      </c>
      <c r="L795" s="27" t="str">
        <f t="shared" si="104"/>
        <v>DEJAR</v>
      </c>
      <c r="M795" s="27" t="str">
        <f t="shared" si="105"/>
        <v>DEJAR</v>
      </c>
    </row>
    <row r="796" spans="1:13" x14ac:dyDescent="0.25">
      <c r="A796" t="s">
        <v>74</v>
      </c>
      <c r="B796">
        <v>25</v>
      </c>
      <c r="C796" s="63" t="s">
        <v>106</v>
      </c>
      <c r="D796" s="66">
        <v>13.5</v>
      </c>
      <c r="E796" s="63">
        <v>5</v>
      </c>
      <c r="F796" s="118">
        <f t="shared" si="101"/>
        <v>143.13915</v>
      </c>
      <c r="G796" s="50">
        <v>0.1</v>
      </c>
      <c r="H796" s="50" t="s">
        <v>119</v>
      </c>
      <c r="I796" s="84">
        <f t="shared" si="107"/>
        <v>67.483722687063675</v>
      </c>
      <c r="J796" s="27">
        <f t="shared" si="102"/>
        <v>0.33741861343531837</v>
      </c>
      <c r="K796" s="27" t="str">
        <f t="shared" si="103"/>
        <v>DEJAR</v>
      </c>
      <c r="L796" s="27" t="str">
        <f t="shared" si="104"/>
        <v>DEJAR</v>
      </c>
      <c r="M796" s="27" t="str">
        <f t="shared" si="105"/>
        <v>DEJAR</v>
      </c>
    </row>
    <row r="797" spans="1:13" x14ac:dyDescent="0.25">
      <c r="A797" t="s">
        <v>74</v>
      </c>
      <c r="B797">
        <v>26</v>
      </c>
      <c r="C797" t="s">
        <v>95</v>
      </c>
      <c r="D797" s="66">
        <v>22.4</v>
      </c>
      <c r="E797" s="63">
        <v>16</v>
      </c>
      <c r="F797" s="118">
        <f t="shared" si="101"/>
        <v>394.08230399999997</v>
      </c>
      <c r="G797" s="50">
        <v>0.1</v>
      </c>
      <c r="H797" s="83" t="s">
        <v>118</v>
      </c>
      <c r="I797" s="84">
        <f>0.15991*D797^2.32764</f>
        <v>222.21169937505223</v>
      </c>
      <c r="J797" s="27">
        <f t="shared" si="102"/>
        <v>1.111058496875261</v>
      </c>
      <c r="K797" s="27" t="str">
        <f t="shared" si="103"/>
        <v>DEJAR</v>
      </c>
      <c r="L797" s="27" t="str">
        <f t="shared" si="104"/>
        <v>DEJAR</v>
      </c>
      <c r="M797" s="27" t="str">
        <f t="shared" si="105"/>
        <v>DEJAR</v>
      </c>
    </row>
    <row r="798" spans="1:13" x14ac:dyDescent="0.25">
      <c r="A798" t="s">
        <v>74</v>
      </c>
      <c r="B798">
        <v>27</v>
      </c>
      <c r="C798" t="s">
        <v>94</v>
      </c>
      <c r="D798" s="66">
        <v>11.8</v>
      </c>
      <c r="E798" s="61">
        <v>5</v>
      </c>
      <c r="F798" s="118">
        <f t="shared" si="101"/>
        <v>109.35909600000001</v>
      </c>
      <c r="G798" s="50">
        <v>0.1</v>
      </c>
      <c r="H798" s="50" t="s">
        <v>119</v>
      </c>
      <c r="I798" s="84">
        <f t="shared" ref="I798:I799" si="108">0.13647*D798^2.38351</f>
        <v>48.964201306720909</v>
      </c>
      <c r="J798" s="27">
        <f t="shared" si="102"/>
        <v>0.24482100653360456</v>
      </c>
      <c r="K798" s="27" t="str">
        <f t="shared" si="103"/>
        <v>DEJAR</v>
      </c>
      <c r="L798" s="27" t="str">
        <f t="shared" si="104"/>
        <v>DEJAR</v>
      </c>
      <c r="M798" s="27" t="str">
        <f t="shared" si="105"/>
        <v>DEJAR</v>
      </c>
    </row>
    <row r="799" spans="1:13" x14ac:dyDescent="0.25">
      <c r="A799" t="s">
        <v>74</v>
      </c>
      <c r="B799">
        <v>28</v>
      </c>
      <c r="C799" t="s">
        <v>106</v>
      </c>
      <c r="D799" s="66">
        <v>12</v>
      </c>
      <c r="E799" s="61">
        <v>5</v>
      </c>
      <c r="F799" s="118">
        <f t="shared" si="101"/>
        <v>113.0976</v>
      </c>
      <c r="G799" s="50">
        <v>0.1</v>
      </c>
      <c r="H799" s="50" t="s">
        <v>119</v>
      </c>
      <c r="I799" s="84">
        <f t="shared" si="108"/>
        <v>50.965522775338236</v>
      </c>
      <c r="J799" s="27">
        <f t="shared" si="102"/>
        <v>0.25482761387669117</v>
      </c>
      <c r="K799" s="27" t="str">
        <f t="shared" si="103"/>
        <v>DEJAR</v>
      </c>
      <c r="L799" s="27" t="str">
        <f t="shared" si="104"/>
        <v>DEJAR</v>
      </c>
      <c r="M799" s="27" t="str">
        <f t="shared" si="105"/>
        <v>DEJAR</v>
      </c>
    </row>
    <row r="800" spans="1:13" x14ac:dyDescent="0.25">
      <c r="A800" t="s">
        <v>74</v>
      </c>
      <c r="B800">
        <v>29</v>
      </c>
      <c r="C800" t="s">
        <v>95</v>
      </c>
      <c r="D800" s="66">
        <v>27.2</v>
      </c>
      <c r="E800" s="61">
        <v>28</v>
      </c>
      <c r="F800" s="118">
        <f t="shared" si="101"/>
        <v>581.07033599999988</v>
      </c>
      <c r="G800" s="50">
        <v>0.1</v>
      </c>
      <c r="H800" s="83" t="s">
        <v>118</v>
      </c>
      <c r="I800" s="84">
        <f>0.15991*D800^2.32764</f>
        <v>349.16892599096639</v>
      </c>
      <c r="J800" s="27">
        <f t="shared" si="102"/>
        <v>1.7458446299548318</v>
      </c>
      <c r="K800" s="27" t="str">
        <f t="shared" si="103"/>
        <v>DEJAR</v>
      </c>
      <c r="L800" s="27" t="str">
        <f t="shared" si="104"/>
        <v>DEJAR</v>
      </c>
      <c r="M800" s="27" t="str">
        <f t="shared" si="105"/>
        <v>DEJAR</v>
      </c>
    </row>
    <row r="801" spans="1:13" x14ac:dyDescent="0.25">
      <c r="A801" t="s">
        <v>74</v>
      </c>
      <c r="B801">
        <v>30</v>
      </c>
      <c r="C801" t="s">
        <v>94</v>
      </c>
      <c r="D801" s="66">
        <v>24.5</v>
      </c>
      <c r="E801" s="61">
        <v>14</v>
      </c>
      <c r="F801" s="118">
        <f t="shared" si="101"/>
        <v>471.43635</v>
      </c>
      <c r="G801" s="50">
        <v>0.1</v>
      </c>
      <c r="H801" s="50" t="s">
        <v>119</v>
      </c>
      <c r="I801" s="84">
        <f>0.13647*D801^2.38351</f>
        <v>279.33698755878879</v>
      </c>
      <c r="J801" s="27">
        <f t="shared" si="102"/>
        <v>1.3966849377939439</v>
      </c>
      <c r="K801" s="27" t="str">
        <f t="shared" si="103"/>
        <v>DEJAR</v>
      </c>
      <c r="L801" s="27" t="str">
        <f t="shared" si="104"/>
        <v>DEJAR</v>
      </c>
      <c r="M801" s="27" t="str">
        <f t="shared" si="105"/>
        <v>DEJAR</v>
      </c>
    </row>
    <row r="802" spans="1:13" x14ac:dyDescent="0.25">
      <c r="A802" t="s">
        <v>75</v>
      </c>
      <c r="B802">
        <v>1</v>
      </c>
      <c r="C802" t="s">
        <v>95</v>
      </c>
      <c r="D802" s="66">
        <v>25.4</v>
      </c>
      <c r="E802" s="61">
        <v>12</v>
      </c>
      <c r="F802" s="118">
        <f t="shared" si="101"/>
        <v>506.70866399999994</v>
      </c>
      <c r="G802" s="50">
        <v>0.1</v>
      </c>
      <c r="H802" s="83" t="s">
        <v>118</v>
      </c>
      <c r="I802" s="84">
        <f t="shared" ref="I802:I810" si="109">0.15991*D802^2.32764</f>
        <v>297.73012203395768</v>
      </c>
      <c r="J802" s="27">
        <f t="shared" si="102"/>
        <v>1.4886506101697885</v>
      </c>
      <c r="K802" s="27" t="str">
        <f t="shared" si="103"/>
        <v>DEJAR</v>
      </c>
      <c r="L802" s="27" t="str">
        <f t="shared" si="104"/>
        <v>DEJAR</v>
      </c>
      <c r="M802" s="27" t="str">
        <f t="shared" si="105"/>
        <v>DEJAR</v>
      </c>
    </row>
    <row r="803" spans="1:13" x14ac:dyDescent="0.25">
      <c r="A803" t="s">
        <v>75</v>
      </c>
      <c r="B803">
        <v>2</v>
      </c>
      <c r="C803" t="s">
        <v>95</v>
      </c>
      <c r="D803" s="66">
        <v>17.100000000000001</v>
      </c>
      <c r="E803" s="61">
        <v>12</v>
      </c>
      <c r="F803" s="118">
        <f t="shared" si="101"/>
        <v>229.65881400000001</v>
      </c>
      <c r="G803" s="50">
        <v>0.1</v>
      </c>
      <c r="H803" s="83" t="s">
        <v>118</v>
      </c>
      <c r="I803" s="84">
        <f t="shared" si="109"/>
        <v>118.53502337216574</v>
      </c>
      <c r="J803" s="27">
        <f t="shared" si="102"/>
        <v>0.59267511686082863</v>
      </c>
      <c r="K803" s="27" t="str">
        <f t="shared" si="103"/>
        <v>DEJAR</v>
      </c>
      <c r="L803" s="27" t="str">
        <f t="shared" si="104"/>
        <v>DEJAR</v>
      </c>
      <c r="M803" s="27" t="str">
        <f t="shared" si="105"/>
        <v>DEJAR</v>
      </c>
    </row>
    <row r="804" spans="1:13" x14ac:dyDescent="0.25">
      <c r="A804" t="s">
        <v>75</v>
      </c>
      <c r="B804">
        <v>3</v>
      </c>
      <c r="C804" t="s">
        <v>95</v>
      </c>
      <c r="D804" s="66">
        <v>31.5</v>
      </c>
      <c r="E804" s="61">
        <v>16</v>
      </c>
      <c r="F804" s="118">
        <f t="shared" si="101"/>
        <v>779.31314999999995</v>
      </c>
      <c r="G804" s="50">
        <v>0.1</v>
      </c>
      <c r="H804" s="83" t="s">
        <v>118</v>
      </c>
      <c r="I804" s="84">
        <f t="shared" si="109"/>
        <v>491.36384858054686</v>
      </c>
      <c r="J804" s="27">
        <f t="shared" si="102"/>
        <v>2.4568192429027342</v>
      </c>
      <c r="K804" s="27" t="str">
        <f t="shared" si="103"/>
        <v>DEJAR</v>
      </c>
      <c r="L804" s="27" t="str">
        <f t="shared" si="104"/>
        <v>DEJAR</v>
      </c>
      <c r="M804" s="27" t="str">
        <f t="shared" si="105"/>
        <v>DEJAR</v>
      </c>
    </row>
    <row r="805" spans="1:13" x14ac:dyDescent="0.25">
      <c r="A805" t="s">
        <v>75</v>
      </c>
      <c r="B805">
        <v>4</v>
      </c>
      <c r="C805" t="s">
        <v>95</v>
      </c>
      <c r="D805" s="66">
        <v>23.7</v>
      </c>
      <c r="E805" s="61">
        <v>14</v>
      </c>
      <c r="F805" s="118">
        <f t="shared" si="101"/>
        <v>441.15132599999993</v>
      </c>
      <c r="G805" s="50">
        <v>0.1</v>
      </c>
      <c r="H805" s="83" t="s">
        <v>118</v>
      </c>
      <c r="I805" s="84">
        <f t="shared" si="109"/>
        <v>253.39314591595584</v>
      </c>
      <c r="J805" s="27">
        <f t="shared" si="102"/>
        <v>1.2669657295797792</v>
      </c>
      <c r="K805" s="27" t="str">
        <f t="shared" si="103"/>
        <v>DEJAR</v>
      </c>
      <c r="L805" s="27" t="str">
        <f t="shared" si="104"/>
        <v>DEJAR</v>
      </c>
      <c r="M805" s="27" t="str">
        <f t="shared" si="105"/>
        <v>DEJAR</v>
      </c>
    </row>
    <row r="806" spans="1:13" x14ac:dyDescent="0.25">
      <c r="A806" t="s">
        <v>75</v>
      </c>
      <c r="B806">
        <v>5</v>
      </c>
      <c r="C806" t="s">
        <v>95</v>
      </c>
      <c r="D806" s="66">
        <v>35.799999999999997</v>
      </c>
      <c r="E806" s="61">
        <v>15</v>
      </c>
      <c r="F806" s="118">
        <f t="shared" si="101"/>
        <v>1006.6000559999999</v>
      </c>
      <c r="G806" s="50">
        <v>0.1</v>
      </c>
      <c r="H806" s="83" t="s">
        <v>118</v>
      </c>
      <c r="I806" s="84">
        <f t="shared" si="109"/>
        <v>661.84441959454716</v>
      </c>
      <c r="J806" s="27">
        <f t="shared" si="102"/>
        <v>3.3092220979727358</v>
      </c>
      <c r="K806" s="27" t="str">
        <f t="shared" si="103"/>
        <v>DEJAR</v>
      </c>
      <c r="L806" s="27" t="str">
        <f t="shared" si="104"/>
        <v>DEJAR</v>
      </c>
      <c r="M806" s="27" t="str">
        <f t="shared" si="105"/>
        <v>DEJAR</v>
      </c>
    </row>
    <row r="807" spans="1:13" x14ac:dyDescent="0.25">
      <c r="A807" t="s">
        <v>75</v>
      </c>
      <c r="B807">
        <v>6</v>
      </c>
      <c r="C807" t="s">
        <v>95</v>
      </c>
      <c r="D807" s="66">
        <v>32</v>
      </c>
      <c r="E807" s="61">
        <v>16</v>
      </c>
      <c r="F807" s="118">
        <f t="shared" si="101"/>
        <v>804.24959999999999</v>
      </c>
      <c r="G807" s="50">
        <v>0.1</v>
      </c>
      <c r="H807" s="83" t="s">
        <v>118</v>
      </c>
      <c r="I807" s="84">
        <f t="shared" si="109"/>
        <v>509.70972386186907</v>
      </c>
      <c r="J807" s="27">
        <f t="shared" si="102"/>
        <v>2.5485486193093454</v>
      </c>
      <c r="K807" s="27" t="str">
        <f t="shared" si="103"/>
        <v>DEJAR</v>
      </c>
      <c r="L807" s="27" t="str">
        <f t="shared" si="104"/>
        <v>DEJAR</v>
      </c>
      <c r="M807" s="27" t="str">
        <f t="shared" si="105"/>
        <v>DEJAR</v>
      </c>
    </row>
    <row r="808" spans="1:13" x14ac:dyDescent="0.25">
      <c r="A808" t="s">
        <v>75</v>
      </c>
      <c r="B808">
        <v>7</v>
      </c>
      <c r="C808" t="s">
        <v>95</v>
      </c>
      <c r="D808" s="66">
        <v>24.1</v>
      </c>
      <c r="E808" s="61">
        <v>13</v>
      </c>
      <c r="F808" s="118">
        <f t="shared" si="101"/>
        <v>456.16817400000002</v>
      </c>
      <c r="G808" s="50">
        <v>0.1</v>
      </c>
      <c r="H808" s="83" t="s">
        <v>118</v>
      </c>
      <c r="I808" s="84">
        <f t="shared" si="109"/>
        <v>263.45944478526059</v>
      </c>
      <c r="J808" s="27">
        <f t="shared" si="102"/>
        <v>1.3172972239263028</v>
      </c>
      <c r="K808" s="27" t="str">
        <f t="shared" si="103"/>
        <v>DEJAR</v>
      </c>
      <c r="L808" s="27" t="str">
        <f t="shared" si="104"/>
        <v>DEJAR</v>
      </c>
      <c r="M808" s="27" t="str">
        <f t="shared" si="105"/>
        <v>DEJAR</v>
      </c>
    </row>
    <row r="809" spans="1:13" x14ac:dyDescent="0.25">
      <c r="A809" t="s">
        <v>75</v>
      </c>
      <c r="B809">
        <v>8</v>
      </c>
      <c r="C809" t="s">
        <v>95</v>
      </c>
      <c r="D809" s="66">
        <v>20.2</v>
      </c>
      <c r="E809" s="61">
        <v>12</v>
      </c>
      <c r="F809" s="118">
        <f t="shared" si="101"/>
        <v>320.47461599999997</v>
      </c>
      <c r="G809" s="50">
        <v>0.1</v>
      </c>
      <c r="H809" s="83" t="s">
        <v>118</v>
      </c>
      <c r="I809" s="84">
        <f t="shared" si="109"/>
        <v>174.68824625996916</v>
      </c>
      <c r="J809" s="27">
        <f t="shared" si="102"/>
        <v>0.87344123129984574</v>
      </c>
      <c r="K809" s="27" t="str">
        <f t="shared" si="103"/>
        <v>DEJAR</v>
      </c>
      <c r="L809" s="27" t="str">
        <f t="shared" si="104"/>
        <v>DEJAR</v>
      </c>
      <c r="M809" s="27" t="str">
        <f t="shared" si="105"/>
        <v>DEJAR</v>
      </c>
    </row>
    <row r="810" spans="1:13" x14ac:dyDescent="0.25">
      <c r="A810" t="s">
        <v>75</v>
      </c>
      <c r="B810">
        <v>9</v>
      </c>
      <c r="C810" t="s">
        <v>95</v>
      </c>
      <c r="D810" s="66">
        <v>45.2</v>
      </c>
      <c r="E810" s="61">
        <v>20</v>
      </c>
      <c r="F810" s="118">
        <f t="shared" si="101"/>
        <v>1604.6036160000001</v>
      </c>
      <c r="G810" s="50">
        <v>0.1</v>
      </c>
      <c r="H810" s="83" t="s">
        <v>118</v>
      </c>
      <c r="I810" s="84">
        <f t="shared" si="109"/>
        <v>1138.7858172378035</v>
      </c>
      <c r="J810" s="27">
        <f t="shared" si="102"/>
        <v>5.6939290861890175</v>
      </c>
      <c r="K810" s="27" t="str">
        <f t="shared" si="103"/>
        <v>DEJAR</v>
      </c>
      <c r="L810" s="27" t="str">
        <f t="shared" si="104"/>
        <v>DEJAR</v>
      </c>
      <c r="M810" s="27" t="str">
        <f t="shared" si="105"/>
        <v>DEJAR</v>
      </c>
    </row>
    <row r="811" spans="1:13" x14ac:dyDescent="0.25">
      <c r="A811" t="s">
        <v>75</v>
      </c>
      <c r="B811">
        <v>10</v>
      </c>
      <c r="C811" t="s">
        <v>106</v>
      </c>
      <c r="D811" s="66">
        <v>30.8</v>
      </c>
      <c r="E811" s="61">
        <v>16</v>
      </c>
      <c r="F811" s="118">
        <f t="shared" si="101"/>
        <v>745.06185600000003</v>
      </c>
      <c r="G811" s="50">
        <v>0.1</v>
      </c>
      <c r="H811" s="50" t="s">
        <v>119</v>
      </c>
      <c r="I811" s="84">
        <f t="shared" ref="I811:I812" si="110">0.13647*D811^2.38351</f>
        <v>481.96190226416871</v>
      </c>
      <c r="J811" s="27">
        <f t="shared" si="102"/>
        <v>2.4098095113208435</v>
      </c>
      <c r="K811" s="27" t="str">
        <f t="shared" si="103"/>
        <v>DEJAR</v>
      </c>
      <c r="L811" s="27" t="str">
        <f t="shared" si="104"/>
        <v>DEJAR</v>
      </c>
      <c r="M811" s="27" t="str">
        <f t="shared" si="105"/>
        <v>DEJAR</v>
      </c>
    </row>
    <row r="812" spans="1:13" x14ac:dyDescent="0.25">
      <c r="A812" t="s">
        <v>75</v>
      </c>
      <c r="B812">
        <v>11</v>
      </c>
      <c r="C812" t="s">
        <v>106</v>
      </c>
      <c r="D812" s="66">
        <v>26.1</v>
      </c>
      <c r="E812" s="61">
        <v>14</v>
      </c>
      <c r="F812" s="118">
        <f t="shared" si="101"/>
        <v>535.022334</v>
      </c>
      <c r="G812" s="50">
        <v>0.1</v>
      </c>
      <c r="H812" s="50" t="s">
        <v>119</v>
      </c>
      <c r="I812" s="84">
        <f t="shared" si="110"/>
        <v>324.79849424233015</v>
      </c>
      <c r="J812" s="27">
        <f t="shared" si="102"/>
        <v>1.6239924712116507</v>
      </c>
      <c r="K812" s="27" t="str">
        <f t="shared" si="103"/>
        <v>DEJAR</v>
      </c>
      <c r="L812" s="27" t="str">
        <f t="shared" si="104"/>
        <v>DEJAR</v>
      </c>
      <c r="M812" s="27" t="str">
        <f t="shared" si="105"/>
        <v>DEJAR</v>
      </c>
    </row>
    <row r="813" spans="1:13" x14ac:dyDescent="0.25">
      <c r="A813" t="s">
        <v>75</v>
      </c>
      <c r="B813">
        <v>12</v>
      </c>
      <c r="C813" t="s">
        <v>95</v>
      </c>
      <c r="D813" s="66">
        <v>26.4</v>
      </c>
      <c r="E813" s="61">
        <v>14</v>
      </c>
      <c r="F813" s="118">
        <f t="shared" si="101"/>
        <v>547.39238399999988</v>
      </c>
      <c r="G813" s="50">
        <v>0.1</v>
      </c>
      <c r="H813" s="83" t="s">
        <v>118</v>
      </c>
      <c r="I813" s="84">
        <f t="shared" ref="I813:I819" si="111">0.15991*D813^2.32764</f>
        <v>325.7300212495245</v>
      </c>
      <c r="J813" s="27">
        <f t="shared" si="102"/>
        <v>1.6286501062476224</v>
      </c>
      <c r="K813" s="27" t="str">
        <f t="shared" si="103"/>
        <v>DEJAR</v>
      </c>
      <c r="L813" s="27" t="str">
        <f t="shared" si="104"/>
        <v>DEJAR</v>
      </c>
      <c r="M813" s="27" t="str">
        <f t="shared" si="105"/>
        <v>DEJAR</v>
      </c>
    </row>
    <row r="814" spans="1:13" x14ac:dyDescent="0.25">
      <c r="A814" t="s">
        <v>75</v>
      </c>
      <c r="B814">
        <v>13</v>
      </c>
      <c r="C814" t="s">
        <v>95</v>
      </c>
      <c r="D814" s="66">
        <v>36.200000000000003</v>
      </c>
      <c r="E814" s="61">
        <v>15</v>
      </c>
      <c r="F814" s="118">
        <f t="shared" si="101"/>
        <v>1029.2195760000002</v>
      </c>
      <c r="G814" s="50">
        <v>0.1</v>
      </c>
      <c r="H814" s="83" t="s">
        <v>118</v>
      </c>
      <c r="I814" s="84">
        <f t="shared" si="111"/>
        <v>679.18492895662848</v>
      </c>
      <c r="J814" s="27">
        <f t="shared" si="102"/>
        <v>3.3959246447831424</v>
      </c>
      <c r="K814" s="27" t="str">
        <f t="shared" si="103"/>
        <v>DEJAR</v>
      </c>
      <c r="L814" s="27" t="str">
        <f t="shared" si="104"/>
        <v>DEJAR</v>
      </c>
      <c r="M814" s="27" t="str">
        <f t="shared" si="105"/>
        <v>DEJAR</v>
      </c>
    </row>
    <row r="815" spans="1:13" x14ac:dyDescent="0.25">
      <c r="A815" t="s">
        <v>75</v>
      </c>
      <c r="B815">
        <v>14</v>
      </c>
      <c r="C815" t="s">
        <v>95</v>
      </c>
      <c r="D815" s="66">
        <v>14.9</v>
      </c>
      <c r="E815" s="61">
        <v>11</v>
      </c>
      <c r="F815" s="118">
        <f t="shared" si="101"/>
        <v>174.36665400000001</v>
      </c>
      <c r="G815" s="50">
        <v>0.1</v>
      </c>
      <c r="H815" s="83" t="s">
        <v>118</v>
      </c>
      <c r="I815" s="84">
        <f t="shared" si="111"/>
        <v>86.026233609056689</v>
      </c>
      <c r="J815" s="27">
        <f t="shared" si="102"/>
        <v>0.4301311680452834</v>
      </c>
      <c r="K815" s="27" t="str">
        <f t="shared" si="103"/>
        <v>DEJAR</v>
      </c>
      <c r="L815" s="27" t="str">
        <f t="shared" si="104"/>
        <v>DEJAR</v>
      </c>
      <c r="M815" s="27" t="str">
        <f t="shared" si="105"/>
        <v>DEJAR</v>
      </c>
    </row>
    <row r="816" spans="1:13" x14ac:dyDescent="0.25">
      <c r="A816" t="s">
        <v>75</v>
      </c>
      <c r="B816">
        <v>15</v>
      </c>
      <c r="C816" t="s">
        <v>95</v>
      </c>
      <c r="D816" s="66">
        <v>39.700000000000003</v>
      </c>
      <c r="E816" s="61">
        <v>17</v>
      </c>
      <c r="F816" s="118">
        <f t="shared" si="101"/>
        <v>1237.8610860000001</v>
      </c>
      <c r="G816" s="50">
        <v>0.1</v>
      </c>
      <c r="H816" s="83" t="s">
        <v>118</v>
      </c>
      <c r="I816" s="84">
        <f t="shared" si="111"/>
        <v>841.94623350718484</v>
      </c>
      <c r="J816" s="27">
        <f t="shared" si="102"/>
        <v>4.2097311675359244</v>
      </c>
      <c r="K816" s="27" t="str">
        <f t="shared" si="103"/>
        <v>DEJAR</v>
      </c>
      <c r="L816" s="27" t="str">
        <f t="shared" si="104"/>
        <v>DEJAR</v>
      </c>
      <c r="M816" s="27" t="str">
        <f t="shared" si="105"/>
        <v>DEJAR</v>
      </c>
    </row>
    <row r="817" spans="1:13" x14ac:dyDescent="0.25">
      <c r="A817" t="s">
        <v>75</v>
      </c>
      <c r="B817">
        <v>16</v>
      </c>
      <c r="C817" t="s">
        <v>95</v>
      </c>
      <c r="D817" s="66">
        <v>40.1</v>
      </c>
      <c r="E817" s="61">
        <v>18</v>
      </c>
      <c r="F817" s="118">
        <f t="shared" si="101"/>
        <v>1262.9310540000001</v>
      </c>
      <c r="G817" s="50">
        <v>0.1</v>
      </c>
      <c r="H817" s="83" t="s">
        <v>118</v>
      </c>
      <c r="I817" s="84">
        <f t="shared" si="111"/>
        <v>861.82401319078087</v>
      </c>
      <c r="J817" s="27">
        <f t="shared" si="102"/>
        <v>4.3091200659539037</v>
      </c>
      <c r="K817" s="27" t="str">
        <f t="shared" si="103"/>
        <v>DEJAR</v>
      </c>
      <c r="L817" s="27" t="str">
        <f t="shared" si="104"/>
        <v>DEJAR</v>
      </c>
      <c r="M817" s="27" t="str">
        <f t="shared" si="105"/>
        <v>DEJAR</v>
      </c>
    </row>
    <row r="818" spans="1:13" x14ac:dyDescent="0.25">
      <c r="A818" t="s">
        <v>75</v>
      </c>
      <c r="B818">
        <v>17</v>
      </c>
      <c r="C818" t="s">
        <v>95</v>
      </c>
      <c r="D818" s="66">
        <v>24.8</v>
      </c>
      <c r="E818" s="61">
        <v>16</v>
      </c>
      <c r="F818" s="118">
        <f t="shared" si="101"/>
        <v>483.05241600000005</v>
      </c>
      <c r="G818" s="50">
        <v>0.1</v>
      </c>
      <c r="H818" s="83" t="s">
        <v>118</v>
      </c>
      <c r="I818" s="84">
        <f t="shared" si="111"/>
        <v>281.61587552699439</v>
      </c>
      <c r="J818" s="27">
        <f t="shared" si="102"/>
        <v>1.408079377634972</v>
      </c>
      <c r="K818" s="27" t="str">
        <f t="shared" si="103"/>
        <v>DEJAR</v>
      </c>
      <c r="L818" s="27" t="str">
        <f t="shared" si="104"/>
        <v>DEJAR</v>
      </c>
      <c r="M818" s="27" t="str">
        <f t="shared" si="105"/>
        <v>DEJAR</v>
      </c>
    </row>
    <row r="819" spans="1:13" x14ac:dyDescent="0.25">
      <c r="A819" t="s">
        <v>75</v>
      </c>
      <c r="B819">
        <v>18</v>
      </c>
      <c r="C819" t="s">
        <v>95</v>
      </c>
      <c r="D819" s="66">
        <v>24.6</v>
      </c>
      <c r="E819" s="61">
        <v>15</v>
      </c>
      <c r="F819" s="118">
        <f t="shared" si="101"/>
        <v>475.29266400000006</v>
      </c>
      <c r="G819" s="50">
        <v>0.1</v>
      </c>
      <c r="H819" s="83" t="s">
        <v>118</v>
      </c>
      <c r="I819" s="84">
        <f t="shared" si="111"/>
        <v>276.3578567838818</v>
      </c>
      <c r="J819" s="27">
        <f t="shared" si="102"/>
        <v>1.381789283919409</v>
      </c>
      <c r="K819" s="27" t="str">
        <f t="shared" si="103"/>
        <v>DEJAR</v>
      </c>
      <c r="L819" s="27" t="str">
        <f t="shared" si="104"/>
        <v>DEJAR</v>
      </c>
      <c r="M819" s="27" t="str">
        <f t="shared" si="105"/>
        <v>DEJAR</v>
      </c>
    </row>
    <row r="820" spans="1:13" x14ac:dyDescent="0.25">
      <c r="A820" t="s">
        <v>75</v>
      </c>
      <c r="B820">
        <v>19</v>
      </c>
      <c r="C820" t="s">
        <v>106</v>
      </c>
      <c r="D820" s="66">
        <v>29.8</v>
      </c>
      <c r="E820" s="61">
        <v>16</v>
      </c>
      <c r="F820" s="118">
        <f t="shared" si="101"/>
        <v>697.46661600000004</v>
      </c>
      <c r="G820" s="50">
        <v>0.1</v>
      </c>
      <c r="H820" s="50" t="s">
        <v>119</v>
      </c>
      <c r="I820" s="84">
        <f>0.13647*D820^2.38351</f>
        <v>445.49865698671101</v>
      </c>
      <c r="J820" s="27">
        <f t="shared" si="102"/>
        <v>2.2274932849335549</v>
      </c>
      <c r="K820" s="27" t="str">
        <f t="shared" si="103"/>
        <v>DEJAR</v>
      </c>
      <c r="L820" s="27" t="str">
        <f t="shared" si="104"/>
        <v>DEJAR</v>
      </c>
      <c r="M820" s="27" t="str">
        <f t="shared" si="105"/>
        <v>DEJAR</v>
      </c>
    </row>
    <row r="821" spans="1:13" x14ac:dyDescent="0.25">
      <c r="A821" t="s">
        <v>75</v>
      </c>
      <c r="B821">
        <v>20</v>
      </c>
      <c r="C821" t="s">
        <v>95</v>
      </c>
      <c r="D821" s="66">
        <v>48.1</v>
      </c>
      <c r="E821" s="61">
        <v>16</v>
      </c>
      <c r="F821" s="118">
        <f t="shared" si="101"/>
        <v>1817.1092940000001</v>
      </c>
      <c r="G821" s="50">
        <v>0.1</v>
      </c>
      <c r="H821" s="83" t="s">
        <v>118</v>
      </c>
      <c r="I821" s="84">
        <f t="shared" ref="I821:I834" si="112">0.15991*D821^2.32764</f>
        <v>1316.1451533770673</v>
      </c>
      <c r="J821" s="27">
        <f t="shared" si="102"/>
        <v>6.5807257668853367</v>
      </c>
      <c r="K821" s="27" t="str">
        <f t="shared" si="103"/>
        <v>DEJAR</v>
      </c>
      <c r="L821" s="27" t="str">
        <f t="shared" si="104"/>
        <v>DEJAR</v>
      </c>
      <c r="M821" s="27" t="str">
        <f t="shared" si="105"/>
        <v>DEJAR</v>
      </c>
    </row>
    <row r="822" spans="1:13" x14ac:dyDescent="0.25">
      <c r="A822" t="s">
        <v>75</v>
      </c>
      <c r="B822">
        <v>21</v>
      </c>
      <c r="C822" t="s">
        <v>95</v>
      </c>
      <c r="D822" s="66">
        <v>40.700000000000003</v>
      </c>
      <c r="E822" s="61">
        <v>19</v>
      </c>
      <c r="F822" s="118">
        <f t="shared" si="101"/>
        <v>1301.0072460000001</v>
      </c>
      <c r="G822" s="50">
        <v>0.1</v>
      </c>
      <c r="H822" s="83" t="s">
        <v>118</v>
      </c>
      <c r="I822" s="84">
        <f t="shared" si="112"/>
        <v>892.1378268914292</v>
      </c>
      <c r="J822" s="27">
        <f t="shared" si="102"/>
        <v>4.4606891344571453</v>
      </c>
      <c r="K822" s="27" t="str">
        <f t="shared" si="103"/>
        <v>DEJAR</v>
      </c>
      <c r="L822" s="27" t="str">
        <f t="shared" si="104"/>
        <v>DEJAR</v>
      </c>
      <c r="M822" s="27" t="str">
        <f t="shared" si="105"/>
        <v>DEJAR</v>
      </c>
    </row>
    <row r="823" spans="1:13" x14ac:dyDescent="0.25">
      <c r="A823" t="s">
        <v>75</v>
      </c>
      <c r="B823">
        <v>22</v>
      </c>
      <c r="C823" t="s">
        <v>95</v>
      </c>
      <c r="D823" s="66">
        <v>25.4</v>
      </c>
      <c r="E823" s="61">
        <v>13</v>
      </c>
      <c r="F823" s="118">
        <f t="shared" si="101"/>
        <v>506.70866399999994</v>
      </c>
      <c r="G823" s="50">
        <v>0.1</v>
      </c>
      <c r="H823" s="83" t="s">
        <v>118</v>
      </c>
      <c r="I823" s="84">
        <f t="shared" si="112"/>
        <v>297.73012203395768</v>
      </c>
      <c r="J823" s="27">
        <f t="shared" si="102"/>
        <v>1.4886506101697885</v>
      </c>
      <c r="K823" s="27" t="str">
        <f t="shared" si="103"/>
        <v>DEJAR</v>
      </c>
      <c r="L823" s="27" t="str">
        <f t="shared" si="104"/>
        <v>DEJAR</v>
      </c>
      <c r="M823" s="27" t="str">
        <f t="shared" si="105"/>
        <v>DEJAR</v>
      </c>
    </row>
    <row r="824" spans="1:13" x14ac:dyDescent="0.25">
      <c r="A824" t="s">
        <v>75</v>
      </c>
      <c r="B824">
        <v>23</v>
      </c>
      <c r="C824" t="s">
        <v>95</v>
      </c>
      <c r="D824" s="66">
        <v>26.7</v>
      </c>
      <c r="E824" s="61">
        <v>16</v>
      </c>
      <c r="F824" s="118">
        <f t="shared" si="101"/>
        <v>559.90380600000003</v>
      </c>
      <c r="G824" s="50">
        <v>0.1</v>
      </c>
      <c r="H824" s="83" t="s">
        <v>118</v>
      </c>
      <c r="I824" s="84">
        <f t="shared" si="112"/>
        <v>334.41080067937946</v>
      </c>
      <c r="J824" s="27">
        <f t="shared" si="102"/>
        <v>1.6720540033968971</v>
      </c>
      <c r="K824" s="27" t="str">
        <f t="shared" si="103"/>
        <v>DEJAR</v>
      </c>
      <c r="L824" s="27" t="str">
        <f t="shared" si="104"/>
        <v>DEJAR</v>
      </c>
      <c r="M824" s="27" t="str">
        <f t="shared" si="105"/>
        <v>DEJAR</v>
      </c>
    </row>
    <row r="825" spans="1:13" x14ac:dyDescent="0.25">
      <c r="A825" t="s">
        <v>75</v>
      </c>
      <c r="B825">
        <v>24</v>
      </c>
      <c r="C825" t="s">
        <v>95</v>
      </c>
      <c r="D825" s="66">
        <v>30</v>
      </c>
      <c r="E825" s="61">
        <v>17</v>
      </c>
      <c r="F825" s="118">
        <f t="shared" si="101"/>
        <v>706.86</v>
      </c>
      <c r="G825" s="50">
        <v>0.1</v>
      </c>
      <c r="H825" s="83" t="s">
        <v>118</v>
      </c>
      <c r="I825" s="84">
        <f t="shared" si="112"/>
        <v>438.61364745199307</v>
      </c>
      <c r="J825" s="27">
        <f t="shared" si="102"/>
        <v>2.1930682372599652</v>
      </c>
      <c r="K825" s="27" t="str">
        <f t="shared" si="103"/>
        <v>DEJAR</v>
      </c>
      <c r="L825" s="27" t="str">
        <f t="shared" si="104"/>
        <v>DEJAR</v>
      </c>
      <c r="M825" s="27" t="str">
        <f t="shared" si="105"/>
        <v>DEJAR</v>
      </c>
    </row>
    <row r="826" spans="1:13" x14ac:dyDescent="0.25">
      <c r="A826" t="s">
        <v>75</v>
      </c>
      <c r="B826">
        <v>25</v>
      </c>
      <c r="C826" t="s">
        <v>95</v>
      </c>
      <c r="D826" s="66">
        <v>29</v>
      </c>
      <c r="E826" s="61">
        <v>15</v>
      </c>
      <c r="F826" s="118">
        <f t="shared" si="101"/>
        <v>660.52139999999997</v>
      </c>
      <c r="G826" s="50">
        <v>0.1</v>
      </c>
      <c r="H826" s="83" t="s">
        <v>118</v>
      </c>
      <c r="I826" s="84">
        <f t="shared" si="112"/>
        <v>405.3327536426039</v>
      </c>
      <c r="J826" s="27">
        <f t="shared" si="102"/>
        <v>2.0266637682130195</v>
      </c>
      <c r="K826" s="27" t="str">
        <f t="shared" si="103"/>
        <v>DEJAR</v>
      </c>
      <c r="L826" s="27" t="str">
        <f t="shared" si="104"/>
        <v>DEJAR</v>
      </c>
      <c r="M826" s="27" t="str">
        <f t="shared" si="105"/>
        <v>DEJAR</v>
      </c>
    </row>
    <row r="827" spans="1:13" x14ac:dyDescent="0.25">
      <c r="A827" t="s">
        <v>75</v>
      </c>
      <c r="B827">
        <v>26</v>
      </c>
      <c r="C827" t="s">
        <v>95</v>
      </c>
      <c r="D827" s="66">
        <v>36.5</v>
      </c>
      <c r="E827" s="61">
        <v>16</v>
      </c>
      <c r="F827" s="118">
        <f t="shared" si="101"/>
        <v>1046.34915</v>
      </c>
      <c r="G827" s="50">
        <v>0.1</v>
      </c>
      <c r="H827" s="83" t="s">
        <v>118</v>
      </c>
      <c r="I827" s="84">
        <f t="shared" si="112"/>
        <v>692.35843296061068</v>
      </c>
      <c r="J827" s="27">
        <f t="shared" si="102"/>
        <v>3.4617921648030534</v>
      </c>
      <c r="K827" s="27" t="str">
        <f t="shared" si="103"/>
        <v>DEJAR</v>
      </c>
      <c r="L827" s="27" t="str">
        <f t="shared" si="104"/>
        <v>DEJAR</v>
      </c>
      <c r="M827" s="27" t="str">
        <f t="shared" si="105"/>
        <v>DEJAR</v>
      </c>
    </row>
    <row r="828" spans="1:13" x14ac:dyDescent="0.25">
      <c r="A828" t="s">
        <v>75</v>
      </c>
      <c r="B828">
        <v>27</v>
      </c>
      <c r="C828" t="s">
        <v>95</v>
      </c>
      <c r="D828" s="66">
        <v>40</v>
      </c>
      <c r="E828" s="61">
        <v>18</v>
      </c>
      <c r="F828" s="118">
        <f t="shared" si="101"/>
        <v>1256.6399999999999</v>
      </c>
      <c r="G828" s="50">
        <v>0.1</v>
      </c>
      <c r="H828" s="83" t="s">
        <v>118</v>
      </c>
      <c r="I828" s="84">
        <f t="shared" si="112"/>
        <v>856.82975840551558</v>
      </c>
      <c r="J828" s="27">
        <f t="shared" si="102"/>
        <v>4.2841487920275778</v>
      </c>
      <c r="K828" s="27" t="str">
        <f t="shared" si="103"/>
        <v>DEJAR</v>
      </c>
      <c r="L828" s="27" t="str">
        <f t="shared" si="104"/>
        <v>DEJAR</v>
      </c>
      <c r="M828" s="27" t="str">
        <f t="shared" si="105"/>
        <v>DEJAR</v>
      </c>
    </row>
    <row r="829" spans="1:13" x14ac:dyDescent="0.25">
      <c r="A829" t="s">
        <v>75</v>
      </c>
      <c r="B829">
        <v>28</v>
      </c>
      <c r="C829" t="s">
        <v>95</v>
      </c>
      <c r="D829" s="66">
        <v>26.1</v>
      </c>
      <c r="E829" s="61">
        <v>14</v>
      </c>
      <c r="F829" s="118">
        <f t="shared" si="101"/>
        <v>535.022334</v>
      </c>
      <c r="G829" s="50">
        <v>0.1</v>
      </c>
      <c r="H829" s="83" t="s">
        <v>118</v>
      </c>
      <c r="I829" s="84">
        <f t="shared" si="112"/>
        <v>317.17922511837349</v>
      </c>
      <c r="J829" s="27">
        <f t="shared" si="102"/>
        <v>1.5858961255918673</v>
      </c>
      <c r="K829" s="27" t="str">
        <f t="shared" si="103"/>
        <v>DEJAR</v>
      </c>
      <c r="L829" s="27" t="str">
        <f t="shared" si="104"/>
        <v>DEJAR</v>
      </c>
      <c r="M829" s="27" t="str">
        <f t="shared" si="105"/>
        <v>DEJAR</v>
      </c>
    </row>
    <row r="830" spans="1:13" x14ac:dyDescent="0.25">
      <c r="A830" t="s">
        <v>75</v>
      </c>
      <c r="B830">
        <v>29</v>
      </c>
      <c r="C830" t="s">
        <v>95</v>
      </c>
      <c r="D830" s="66">
        <v>26.5</v>
      </c>
      <c r="E830" s="61">
        <v>14</v>
      </c>
      <c r="F830" s="118">
        <f t="shared" si="101"/>
        <v>551.54714999999999</v>
      </c>
      <c r="G830" s="50">
        <v>0.1</v>
      </c>
      <c r="H830" s="83" t="s">
        <v>118</v>
      </c>
      <c r="I830" s="84">
        <f t="shared" si="112"/>
        <v>328.60914792019486</v>
      </c>
      <c r="J830" s="27">
        <f t="shared" si="102"/>
        <v>1.6430457396009741</v>
      </c>
      <c r="K830" s="27" t="str">
        <f t="shared" si="103"/>
        <v>DEJAR</v>
      </c>
      <c r="L830" s="27" t="str">
        <f t="shared" si="104"/>
        <v>DEJAR</v>
      </c>
      <c r="M830" s="27" t="str">
        <f t="shared" si="105"/>
        <v>DEJAR</v>
      </c>
    </row>
    <row r="831" spans="1:13" x14ac:dyDescent="0.25">
      <c r="A831" t="s">
        <v>75</v>
      </c>
      <c r="B831">
        <v>30</v>
      </c>
      <c r="C831" t="s">
        <v>95</v>
      </c>
      <c r="D831" s="66">
        <v>20.100000000000001</v>
      </c>
      <c r="E831" s="61">
        <v>20</v>
      </c>
      <c r="F831" s="118">
        <f t="shared" si="101"/>
        <v>317.30945400000002</v>
      </c>
      <c r="G831" s="50">
        <v>0.1</v>
      </c>
      <c r="H831" s="83" t="s">
        <v>118</v>
      </c>
      <c r="I831" s="84">
        <f t="shared" si="112"/>
        <v>172.68193016564598</v>
      </c>
      <c r="J831" s="27">
        <f t="shared" si="102"/>
        <v>0.86340965082822985</v>
      </c>
      <c r="K831" s="27" t="str">
        <f t="shared" si="103"/>
        <v>DEJAR</v>
      </c>
      <c r="L831" s="27" t="str">
        <f t="shared" si="104"/>
        <v>DEJAR</v>
      </c>
      <c r="M831" s="27" t="str">
        <f t="shared" si="105"/>
        <v>DEJAR</v>
      </c>
    </row>
    <row r="832" spans="1:13" x14ac:dyDescent="0.25">
      <c r="A832" t="s">
        <v>75</v>
      </c>
      <c r="B832">
        <v>31</v>
      </c>
      <c r="C832" t="s">
        <v>95</v>
      </c>
      <c r="D832" s="66">
        <v>12.3</v>
      </c>
      <c r="E832" s="61">
        <v>8</v>
      </c>
      <c r="F832" s="118">
        <f t="shared" si="101"/>
        <v>118.82316600000001</v>
      </c>
      <c r="G832" s="50">
        <v>0.1</v>
      </c>
      <c r="H832" s="83" t="s">
        <v>118</v>
      </c>
      <c r="I832" s="84">
        <f t="shared" si="112"/>
        <v>55.053173278211695</v>
      </c>
      <c r="J832" s="27">
        <f t="shared" si="102"/>
        <v>0.27526586639105843</v>
      </c>
      <c r="K832" s="27" t="str">
        <f t="shared" si="103"/>
        <v>DEJAR</v>
      </c>
      <c r="L832" s="27" t="str">
        <f t="shared" si="104"/>
        <v>DEJAR</v>
      </c>
      <c r="M832" s="27" t="str">
        <f t="shared" si="105"/>
        <v>DEJAR</v>
      </c>
    </row>
    <row r="833" spans="1:13" x14ac:dyDescent="0.25">
      <c r="A833" t="s">
        <v>75</v>
      </c>
      <c r="B833">
        <v>32</v>
      </c>
      <c r="C833" t="s">
        <v>95</v>
      </c>
      <c r="D833" s="66">
        <v>15.6</v>
      </c>
      <c r="E833" s="61">
        <v>10</v>
      </c>
      <c r="F833" s="118">
        <f t="shared" si="101"/>
        <v>191.13494399999999</v>
      </c>
      <c r="G833" s="50">
        <v>0.1</v>
      </c>
      <c r="H833" s="83" t="s">
        <v>118</v>
      </c>
      <c r="I833" s="84">
        <f t="shared" si="112"/>
        <v>95.728259633756082</v>
      </c>
      <c r="J833" s="27">
        <f t="shared" si="102"/>
        <v>0.47864129816878043</v>
      </c>
      <c r="K833" s="27" t="str">
        <f t="shared" si="103"/>
        <v>DEJAR</v>
      </c>
      <c r="L833" s="27" t="str">
        <f t="shared" si="104"/>
        <v>DEJAR</v>
      </c>
      <c r="M833" s="27" t="str">
        <f t="shared" si="105"/>
        <v>DEJAR</v>
      </c>
    </row>
    <row r="834" spans="1:13" x14ac:dyDescent="0.25">
      <c r="A834" t="s">
        <v>75</v>
      </c>
      <c r="B834">
        <v>33</v>
      </c>
      <c r="C834" t="s">
        <v>95</v>
      </c>
      <c r="D834" s="66">
        <v>21.6</v>
      </c>
      <c r="E834" s="61">
        <v>11</v>
      </c>
      <c r="F834" s="118">
        <f t="shared" si="101"/>
        <v>366.43622400000004</v>
      </c>
      <c r="G834" s="50">
        <v>0.1</v>
      </c>
      <c r="H834" s="83" t="s">
        <v>118</v>
      </c>
      <c r="I834" s="84">
        <f t="shared" si="112"/>
        <v>204.17546465182255</v>
      </c>
      <c r="J834" s="27">
        <f t="shared" si="102"/>
        <v>1.0208773232591126</v>
      </c>
      <c r="K834" s="27" t="str">
        <f t="shared" si="103"/>
        <v>DEJAR</v>
      </c>
      <c r="L834" s="27" t="str">
        <f t="shared" si="104"/>
        <v>DEJAR</v>
      </c>
      <c r="M834" s="27" t="str">
        <f t="shared" si="105"/>
        <v>DEJAR</v>
      </c>
    </row>
    <row r="835" spans="1:13" x14ac:dyDescent="0.25">
      <c r="A835" t="s">
        <v>75</v>
      </c>
      <c r="B835">
        <v>34</v>
      </c>
      <c r="C835" s="63" t="s">
        <v>106</v>
      </c>
      <c r="D835" s="66">
        <v>40.1</v>
      </c>
      <c r="E835" s="61">
        <v>17</v>
      </c>
      <c r="F835" s="118">
        <f t="shared" ref="F835:F898" si="113">(3.1416/4)*D835^2</f>
        <v>1262.9310540000001</v>
      </c>
      <c r="G835" s="50">
        <v>0.1</v>
      </c>
      <c r="H835" s="50" t="s">
        <v>119</v>
      </c>
      <c r="I835" s="84">
        <f>0.13647*D835^2.38351</f>
        <v>903.95713105203185</v>
      </c>
      <c r="J835" s="27">
        <f t="shared" ref="J835:J898" si="114">((I835/1000)*0.5)/G835</f>
        <v>4.5197856552601596</v>
      </c>
      <c r="K835" s="27" t="str">
        <f t="shared" ref="K835:K898" si="115">+IF(D835&gt;=10,"DEJAR","DEPURAR")</f>
        <v>DEJAR</v>
      </c>
      <c r="L835" s="27" t="str">
        <f t="shared" ref="L835:L898" si="116">+IF(E835&gt;=5,"DEJAR","DEPURAR")</f>
        <v>DEJAR</v>
      </c>
      <c r="M835" s="27" t="str">
        <f t="shared" ref="M835:M898" si="117">+IF(AND(K835="DEJAR",L835="DEJAR"),"DEJAR","DEPURAR")</f>
        <v>DEJAR</v>
      </c>
    </row>
    <row r="836" spans="1:13" x14ac:dyDescent="0.25">
      <c r="A836" t="s">
        <v>75</v>
      </c>
      <c r="B836">
        <v>35</v>
      </c>
      <c r="C836" s="63" t="s">
        <v>95</v>
      </c>
      <c r="D836" s="66">
        <v>23</v>
      </c>
      <c r="E836" s="61">
        <v>14</v>
      </c>
      <c r="F836" s="118">
        <f t="shared" si="113"/>
        <v>415.47660000000002</v>
      </c>
      <c r="G836" s="50">
        <v>0.1</v>
      </c>
      <c r="H836" s="83" t="s">
        <v>118</v>
      </c>
      <c r="I836" s="84">
        <f>0.15991*D836^2.32764</f>
        <v>236.31310333101464</v>
      </c>
      <c r="J836" s="27">
        <f t="shared" si="114"/>
        <v>1.1815655166550731</v>
      </c>
      <c r="K836" s="27" t="str">
        <f t="shared" si="115"/>
        <v>DEJAR</v>
      </c>
      <c r="L836" s="27" t="str">
        <f t="shared" si="116"/>
        <v>DEJAR</v>
      </c>
      <c r="M836" s="27" t="str">
        <f t="shared" si="117"/>
        <v>DEJAR</v>
      </c>
    </row>
    <row r="837" spans="1:13" x14ac:dyDescent="0.25">
      <c r="A837" t="s">
        <v>75</v>
      </c>
      <c r="B837">
        <v>36</v>
      </c>
      <c r="C837" s="63" t="s">
        <v>106</v>
      </c>
      <c r="D837" s="66">
        <v>29.1</v>
      </c>
      <c r="E837" s="61">
        <v>14</v>
      </c>
      <c r="F837" s="118">
        <f t="shared" si="113"/>
        <v>665.08457400000009</v>
      </c>
      <c r="G837" s="50">
        <v>0.1</v>
      </c>
      <c r="H837" s="50" t="s">
        <v>119</v>
      </c>
      <c r="I837" s="84">
        <f>0.13647*D837^2.38351</f>
        <v>420.95994085916027</v>
      </c>
      <c r="J837" s="27">
        <f t="shared" si="114"/>
        <v>2.1047997042958011</v>
      </c>
      <c r="K837" s="27" t="str">
        <f t="shared" si="115"/>
        <v>DEJAR</v>
      </c>
      <c r="L837" s="27" t="str">
        <f t="shared" si="116"/>
        <v>DEJAR</v>
      </c>
      <c r="M837" s="27" t="str">
        <f t="shared" si="117"/>
        <v>DEJAR</v>
      </c>
    </row>
    <row r="838" spans="1:13" x14ac:dyDescent="0.25">
      <c r="A838" t="s">
        <v>75</v>
      </c>
      <c r="B838">
        <v>37</v>
      </c>
      <c r="C838" s="63" t="s">
        <v>95</v>
      </c>
      <c r="D838" s="66">
        <v>35.299999999999997</v>
      </c>
      <c r="E838" s="61">
        <v>16</v>
      </c>
      <c r="F838" s="118">
        <f t="shared" si="113"/>
        <v>978.67908599999976</v>
      </c>
      <c r="G838" s="50">
        <v>0.1</v>
      </c>
      <c r="H838" s="83" t="s">
        <v>118</v>
      </c>
      <c r="I838" s="84">
        <f>0.15991*D838^2.32764</f>
        <v>640.52773350485745</v>
      </c>
      <c r="J838" s="27">
        <f t="shared" si="114"/>
        <v>3.2026386675242873</v>
      </c>
      <c r="K838" s="27" t="str">
        <f t="shared" si="115"/>
        <v>DEJAR</v>
      </c>
      <c r="L838" s="27" t="str">
        <f t="shared" si="116"/>
        <v>DEJAR</v>
      </c>
      <c r="M838" s="27" t="str">
        <f t="shared" si="117"/>
        <v>DEJAR</v>
      </c>
    </row>
    <row r="839" spans="1:13" x14ac:dyDescent="0.25">
      <c r="A839" t="s">
        <v>76</v>
      </c>
      <c r="B839">
        <v>1</v>
      </c>
      <c r="C839" s="63" t="s">
        <v>106</v>
      </c>
      <c r="D839" s="66">
        <v>12.1</v>
      </c>
      <c r="E839" s="61">
        <v>4</v>
      </c>
      <c r="F839" s="118">
        <f t="shared" si="113"/>
        <v>114.990414</v>
      </c>
      <c r="G839" s="50">
        <v>0.1</v>
      </c>
      <c r="H839" s="50" t="s">
        <v>119</v>
      </c>
      <c r="I839" s="84">
        <f t="shared" ref="I839:I840" si="118">0.13647*D839^2.38351</f>
        <v>51.983671497205123</v>
      </c>
      <c r="J839" s="27">
        <f t="shared" si="114"/>
        <v>0.2599183574860256</v>
      </c>
      <c r="K839" s="27" t="str">
        <f t="shared" si="115"/>
        <v>DEJAR</v>
      </c>
      <c r="L839" s="27" t="str">
        <f t="shared" si="116"/>
        <v>DEPURAR</v>
      </c>
      <c r="M839" s="27" t="str">
        <f t="shared" si="117"/>
        <v>DEPURAR</v>
      </c>
    </row>
    <row r="840" spans="1:13" x14ac:dyDescent="0.25">
      <c r="A840" t="s">
        <v>76</v>
      </c>
      <c r="B840">
        <v>2</v>
      </c>
      <c r="C840" s="63" t="s">
        <v>94</v>
      </c>
      <c r="D840" s="66">
        <v>19.7</v>
      </c>
      <c r="E840" s="61">
        <v>5</v>
      </c>
      <c r="F840" s="118">
        <f t="shared" si="113"/>
        <v>304.80588599999999</v>
      </c>
      <c r="G840" s="50">
        <v>0.1</v>
      </c>
      <c r="H840" s="50" t="s">
        <v>119</v>
      </c>
      <c r="I840" s="84">
        <f t="shared" si="118"/>
        <v>166.11558741094905</v>
      </c>
      <c r="J840" s="27">
        <f t="shared" si="114"/>
        <v>0.83057793705474514</v>
      </c>
      <c r="K840" s="27" t="str">
        <f t="shared" si="115"/>
        <v>DEJAR</v>
      </c>
      <c r="L840" s="27" t="str">
        <f t="shared" si="116"/>
        <v>DEJAR</v>
      </c>
      <c r="M840" s="27" t="str">
        <f t="shared" si="117"/>
        <v>DEJAR</v>
      </c>
    </row>
    <row r="841" spans="1:13" x14ac:dyDescent="0.25">
      <c r="A841" t="s">
        <v>76</v>
      </c>
      <c r="B841">
        <v>3</v>
      </c>
      <c r="C841" s="63" t="s">
        <v>95</v>
      </c>
      <c r="D841" s="66">
        <v>24.6</v>
      </c>
      <c r="E841" s="61">
        <v>12</v>
      </c>
      <c r="F841" s="118">
        <f t="shared" si="113"/>
        <v>475.29266400000006</v>
      </c>
      <c r="G841" s="50">
        <v>0.1</v>
      </c>
      <c r="H841" s="83" t="s">
        <v>118</v>
      </c>
      <c r="I841" s="84">
        <f t="shared" ref="I841:I843" si="119">0.15991*D841^2.32764</f>
        <v>276.3578567838818</v>
      </c>
      <c r="J841" s="27">
        <f t="shared" si="114"/>
        <v>1.381789283919409</v>
      </c>
      <c r="K841" s="27" t="str">
        <f t="shared" si="115"/>
        <v>DEJAR</v>
      </c>
      <c r="L841" s="27" t="str">
        <f t="shared" si="116"/>
        <v>DEJAR</v>
      </c>
      <c r="M841" s="27" t="str">
        <f t="shared" si="117"/>
        <v>DEJAR</v>
      </c>
    </row>
    <row r="842" spans="1:13" x14ac:dyDescent="0.25">
      <c r="A842" t="s">
        <v>76</v>
      </c>
      <c r="B842">
        <v>4</v>
      </c>
      <c r="C842" s="63" t="s">
        <v>95</v>
      </c>
      <c r="D842" s="66">
        <v>16.2</v>
      </c>
      <c r="E842" s="61">
        <v>12</v>
      </c>
      <c r="F842" s="118">
        <f t="shared" si="113"/>
        <v>206.12037599999999</v>
      </c>
      <c r="G842" s="50">
        <v>0.1</v>
      </c>
      <c r="H842" s="83" t="s">
        <v>118</v>
      </c>
      <c r="I842" s="84">
        <f t="shared" si="119"/>
        <v>104.51801468449662</v>
      </c>
      <c r="J842" s="27">
        <f t="shared" si="114"/>
        <v>0.52259007342248309</v>
      </c>
      <c r="K842" s="27" t="str">
        <f t="shared" si="115"/>
        <v>DEJAR</v>
      </c>
      <c r="L842" s="27" t="str">
        <f t="shared" si="116"/>
        <v>DEJAR</v>
      </c>
      <c r="M842" s="27" t="str">
        <f t="shared" si="117"/>
        <v>DEJAR</v>
      </c>
    </row>
    <row r="843" spans="1:13" x14ac:dyDescent="0.25">
      <c r="A843" t="s">
        <v>76</v>
      </c>
      <c r="B843">
        <v>5</v>
      </c>
      <c r="C843" s="63" t="s">
        <v>95</v>
      </c>
      <c r="D843" s="66">
        <v>33</v>
      </c>
      <c r="E843" s="61">
        <v>12</v>
      </c>
      <c r="F843" s="118">
        <f t="shared" si="113"/>
        <v>855.30060000000003</v>
      </c>
      <c r="G843" s="50">
        <v>0.1</v>
      </c>
      <c r="H843" s="83" t="s">
        <v>118</v>
      </c>
      <c r="I843" s="84">
        <f t="shared" si="119"/>
        <v>547.55709445380046</v>
      </c>
      <c r="J843" s="27">
        <f t="shared" si="114"/>
        <v>2.7377854722690018</v>
      </c>
      <c r="K843" s="27" t="str">
        <f t="shared" si="115"/>
        <v>DEJAR</v>
      </c>
      <c r="L843" s="27" t="str">
        <f t="shared" si="116"/>
        <v>DEJAR</v>
      </c>
      <c r="M843" s="27" t="str">
        <f t="shared" si="117"/>
        <v>DEJAR</v>
      </c>
    </row>
    <row r="844" spans="1:13" x14ac:dyDescent="0.25">
      <c r="A844" t="s">
        <v>76</v>
      </c>
      <c r="B844">
        <v>6</v>
      </c>
      <c r="C844" s="63" t="s">
        <v>93</v>
      </c>
      <c r="D844" s="66">
        <v>19.3</v>
      </c>
      <c r="E844" s="61">
        <v>6</v>
      </c>
      <c r="F844" s="118">
        <f t="shared" si="113"/>
        <v>292.55364600000001</v>
      </c>
      <c r="G844" s="50">
        <v>0.1</v>
      </c>
      <c r="H844" s="50" t="s">
        <v>119</v>
      </c>
      <c r="I844" s="84">
        <f>0.13647*D844^2.38351</f>
        <v>158.18885885496738</v>
      </c>
      <c r="J844" s="27">
        <f t="shared" si="114"/>
        <v>0.79094429427483692</v>
      </c>
      <c r="K844" s="27" t="str">
        <f t="shared" si="115"/>
        <v>DEJAR</v>
      </c>
      <c r="L844" s="27" t="str">
        <f t="shared" si="116"/>
        <v>DEJAR</v>
      </c>
      <c r="M844" s="27" t="str">
        <f t="shared" si="117"/>
        <v>DEJAR</v>
      </c>
    </row>
    <row r="845" spans="1:13" x14ac:dyDescent="0.25">
      <c r="A845" t="s">
        <v>76</v>
      </c>
      <c r="B845">
        <v>7</v>
      </c>
      <c r="C845" s="63" t="s">
        <v>95</v>
      </c>
      <c r="D845" s="66">
        <v>34.200000000000003</v>
      </c>
      <c r="E845" s="61">
        <v>15</v>
      </c>
      <c r="F845" s="118">
        <f t="shared" si="113"/>
        <v>918.63525600000003</v>
      </c>
      <c r="G845" s="50">
        <v>0.1</v>
      </c>
      <c r="H845" s="83" t="s">
        <v>118</v>
      </c>
      <c r="I845" s="84">
        <f>0.15991*D845^2.32764</f>
        <v>595.02628208942269</v>
      </c>
      <c r="J845" s="27">
        <f t="shared" si="114"/>
        <v>2.9751314104471129</v>
      </c>
      <c r="K845" s="27" t="str">
        <f t="shared" si="115"/>
        <v>DEJAR</v>
      </c>
      <c r="L845" s="27" t="str">
        <f t="shared" si="116"/>
        <v>DEJAR</v>
      </c>
      <c r="M845" s="27" t="str">
        <f t="shared" si="117"/>
        <v>DEJAR</v>
      </c>
    </row>
    <row r="846" spans="1:13" x14ac:dyDescent="0.25">
      <c r="A846" t="s">
        <v>76</v>
      </c>
      <c r="B846">
        <v>8</v>
      </c>
      <c r="C846" s="63" t="s">
        <v>106</v>
      </c>
      <c r="D846" s="66">
        <v>13.8</v>
      </c>
      <c r="E846" s="61">
        <v>5</v>
      </c>
      <c r="F846" s="118">
        <f t="shared" si="113"/>
        <v>149.57157600000002</v>
      </c>
      <c r="G846" s="50">
        <v>0.1</v>
      </c>
      <c r="H846" s="50" t="s">
        <v>119</v>
      </c>
      <c r="I846" s="84">
        <f>0.13647*D846^2.38351</f>
        <v>71.113228003575458</v>
      </c>
      <c r="J846" s="27">
        <f t="shared" si="114"/>
        <v>0.35556614001787729</v>
      </c>
      <c r="K846" s="27" t="str">
        <f t="shared" si="115"/>
        <v>DEJAR</v>
      </c>
      <c r="L846" s="27" t="str">
        <f t="shared" si="116"/>
        <v>DEJAR</v>
      </c>
      <c r="M846" s="27" t="str">
        <f t="shared" si="117"/>
        <v>DEJAR</v>
      </c>
    </row>
    <row r="847" spans="1:13" x14ac:dyDescent="0.25">
      <c r="A847" t="s">
        <v>76</v>
      </c>
      <c r="B847">
        <v>9</v>
      </c>
      <c r="C847" s="63" t="s">
        <v>95</v>
      </c>
      <c r="D847" s="66">
        <v>34.4</v>
      </c>
      <c r="E847" s="61">
        <v>26</v>
      </c>
      <c r="F847" s="118">
        <f t="shared" si="113"/>
        <v>929.41094399999986</v>
      </c>
      <c r="G847" s="50">
        <v>0.1</v>
      </c>
      <c r="H847" s="83" t="s">
        <v>118</v>
      </c>
      <c r="I847" s="84">
        <f>0.15991*D847^2.32764</f>
        <v>603.15720013993518</v>
      </c>
      <c r="J847" s="27">
        <f t="shared" si="114"/>
        <v>3.0157860006996762</v>
      </c>
      <c r="K847" s="27" t="str">
        <f t="shared" si="115"/>
        <v>DEJAR</v>
      </c>
      <c r="L847" s="27" t="str">
        <f t="shared" si="116"/>
        <v>DEJAR</v>
      </c>
      <c r="M847" s="27" t="str">
        <f t="shared" si="117"/>
        <v>DEJAR</v>
      </c>
    </row>
    <row r="848" spans="1:13" x14ac:dyDescent="0.25">
      <c r="A848" t="s">
        <v>76</v>
      </c>
      <c r="B848">
        <v>10</v>
      </c>
      <c r="C848" s="63" t="s">
        <v>106</v>
      </c>
      <c r="D848" s="66">
        <v>20.100000000000001</v>
      </c>
      <c r="E848" s="61">
        <v>5</v>
      </c>
      <c r="F848" s="118">
        <f t="shared" si="113"/>
        <v>317.30945400000002</v>
      </c>
      <c r="G848" s="50">
        <v>0.1</v>
      </c>
      <c r="H848" s="50" t="s">
        <v>119</v>
      </c>
      <c r="I848" s="84">
        <f>0.13647*D848^2.38351</f>
        <v>174.26815222515748</v>
      </c>
      <c r="J848" s="27">
        <f t="shared" si="114"/>
        <v>0.8713407611257874</v>
      </c>
      <c r="K848" s="27" t="str">
        <f t="shared" si="115"/>
        <v>DEJAR</v>
      </c>
      <c r="L848" s="27" t="str">
        <f t="shared" si="116"/>
        <v>DEJAR</v>
      </c>
      <c r="M848" s="27" t="str">
        <f t="shared" si="117"/>
        <v>DEJAR</v>
      </c>
    </row>
    <row r="849" spans="1:13" x14ac:dyDescent="0.25">
      <c r="A849" t="s">
        <v>76</v>
      </c>
      <c r="B849">
        <v>11</v>
      </c>
      <c r="C849" s="63" t="s">
        <v>95</v>
      </c>
      <c r="D849" s="66">
        <v>42.7</v>
      </c>
      <c r="E849" s="61">
        <v>18</v>
      </c>
      <c r="F849" s="118">
        <f t="shared" si="113"/>
        <v>1432.011966</v>
      </c>
      <c r="G849" s="50">
        <v>0.1</v>
      </c>
      <c r="H849" s="83" t="s">
        <v>118</v>
      </c>
      <c r="I849" s="84">
        <f>0.15991*D849^2.32764</f>
        <v>997.5272360320339</v>
      </c>
      <c r="J849" s="27">
        <f t="shared" si="114"/>
        <v>4.9876361801601687</v>
      </c>
      <c r="K849" s="27" t="str">
        <f t="shared" si="115"/>
        <v>DEJAR</v>
      </c>
      <c r="L849" s="27" t="str">
        <f t="shared" si="116"/>
        <v>DEJAR</v>
      </c>
      <c r="M849" s="27" t="str">
        <f t="shared" si="117"/>
        <v>DEJAR</v>
      </c>
    </row>
    <row r="850" spans="1:13" x14ac:dyDescent="0.25">
      <c r="A850" t="s">
        <v>76</v>
      </c>
      <c r="B850">
        <v>12</v>
      </c>
      <c r="C850" s="63" t="s">
        <v>106</v>
      </c>
      <c r="D850" s="66">
        <v>13.9</v>
      </c>
      <c r="E850" s="61">
        <v>6</v>
      </c>
      <c r="F850" s="118">
        <f t="shared" si="113"/>
        <v>151.74713400000002</v>
      </c>
      <c r="G850" s="50">
        <v>0.1</v>
      </c>
      <c r="H850" s="50" t="s">
        <v>119</v>
      </c>
      <c r="I850" s="84">
        <f>0.13647*D850^2.38351</f>
        <v>72.347644868176644</v>
      </c>
      <c r="J850" s="27">
        <f t="shared" si="114"/>
        <v>0.36173822434088321</v>
      </c>
      <c r="K850" s="27" t="str">
        <f t="shared" si="115"/>
        <v>DEJAR</v>
      </c>
      <c r="L850" s="27" t="str">
        <f t="shared" si="116"/>
        <v>DEJAR</v>
      </c>
      <c r="M850" s="27" t="str">
        <f t="shared" si="117"/>
        <v>DEJAR</v>
      </c>
    </row>
    <row r="851" spans="1:13" x14ac:dyDescent="0.25">
      <c r="A851" t="s">
        <v>76</v>
      </c>
      <c r="B851">
        <v>13</v>
      </c>
      <c r="C851" s="63" t="s">
        <v>95</v>
      </c>
      <c r="D851" s="66">
        <v>35.700000000000003</v>
      </c>
      <c r="E851" s="61">
        <v>17</v>
      </c>
      <c r="F851" s="118">
        <f t="shared" si="113"/>
        <v>1000.9844460000002</v>
      </c>
      <c r="G851" s="50">
        <v>0.1</v>
      </c>
      <c r="H851" s="83" t="s">
        <v>118</v>
      </c>
      <c r="I851" s="84">
        <f t="shared" ref="I851:I853" si="120">0.15991*D851^2.32764</f>
        <v>657.54922438481537</v>
      </c>
      <c r="J851" s="27">
        <f t="shared" si="114"/>
        <v>3.2877461219240764</v>
      </c>
      <c r="K851" s="27" t="str">
        <f t="shared" si="115"/>
        <v>DEJAR</v>
      </c>
      <c r="L851" s="27" t="str">
        <f t="shared" si="116"/>
        <v>DEJAR</v>
      </c>
      <c r="M851" s="27" t="str">
        <f t="shared" si="117"/>
        <v>DEJAR</v>
      </c>
    </row>
    <row r="852" spans="1:13" x14ac:dyDescent="0.25">
      <c r="A852" t="s">
        <v>76</v>
      </c>
      <c r="B852">
        <v>14</v>
      </c>
      <c r="C852" s="63" t="s">
        <v>95</v>
      </c>
      <c r="D852" s="66">
        <v>30.1</v>
      </c>
      <c r="E852" s="61">
        <v>15</v>
      </c>
      <c r="F852" s="118">
        <f t="shared" si="113"/>
        <v>711.58025400000008</v>
      </c>
      <c r="G852" s="50">
        <v>0.1</v>
      </c>
      <c r="H852" s="83" t="s">
        <v>118</v>
      </c>
      <c r="I852" s="84">
        <f t="shared" si="120"/>
        <v>442.0242959468863</v>
      </c>
      <c r="J852" s="27">
        <f t="shared" si="114"/>
        <v>2.2101214797344313</v>
      </c>
      <c r="K852" s="27" t="str">
        <f t="shared" si="115"/>
        <v>DEJAR</v>
      </c>
      <c r="L852" s="27" t="str">
        <f t="shared" si="116"/>
        <v>DEJAR</v>
      </c>
      <c r="M852" s="27" t="str">
        <f t="shared" si="117"/>
        <v>DEJAR</v>
      </c>
    </row>
    <row r="853" spans="1:13" x14ac:dyDescent="0.25">
      <c r="A853" t="s">
        <v>76</v>
      </c>
      <c r="B853">
        <v>15</v>
      </c>
      <c r="C853" s="63" t="s">
        <v>95</v>
      </c>
      <c r="D853" s="66">
        <v>35.6</v>
      </c>
      <c r="E853" s="61">
        <v>12</v>
      </c>
      <c r="F853" s="118">
        <f t="shared" si="113"/>
        <v>995.38454400000012</v>
      </c>
      <c r="G853" s="50">
        <v>0.1</v>
      </c>
      <c r="H853" s="83" t="s">
        <v>118</v>
      </c>
      <c r="I853" s="84">
        <f t="shared" si="120"/>
        <v>653.26997283108813</v>
      </c>
      <c r="J853" s="27">
        <f t="shared" si="114"/>
        <v>3.2663498641554405</v>
      </c>
      <c r="K853" s="27" t="str">
        <f t="shared" si="115"/>
        <v>DEJAR</v>
      </c>
      <c r="L853" s="27" t="str">
        <f t="shared" si="116"/>
        <v>DEJAR</v>
      </c>
      <c r="M853" s="27" t="str">
        <f t="shared" si="117"/>
        <v>DEJAR</v>
      </c>
    </row>
    <row r="854" spans="1:13" x14ac:dyDescent="0.25">
      <c r="A854" t="s">
        <v>76</v>
      </c>
      <c r="B854">
        <v>16</v>
      </c>
      <c r="C854" s="63" t="s">
        <v>94</v>
      </c>
      <c r="D854" s="66">
        <v>30.3</v>
      </c>
      <c r="E854" s="61">
        <v>13</v>
      </c>
      <c r="F854" s="118">
        <f t="shared" si="113"/>
        <v>721.06788600000004</v>
      </c>
      <c r="G854" s="50">
        <v>0.1</v>
      </c>
      <c r="H854" s="50" t="s">
        <v>119</v>
      </c>
      <c r="I854" s="84">
        <f>0.13647*D854^2.38351</f>
        <v>463.52216997592592</v>
      </c>
      <c r="J854" s="27">
        <f t="shared" si="114"/>
        <v>2.3176108498796295</v>
      </c>
      <c r="K854" s="27" t="str">
        <f t="shared" si="115"/>
        <v>DEJAR</v>
      </c>
      <c r="L854" s="27" t="str">
        <f t="shared" si="116"/>
        <v>DEJAR</v>
      </c>
      <c r="M854" s="27" t="str">
        <f t="shared" si="117"/>
        <v>DEJAR</v>
      </c>
    </row>
    <row r="855" spans="1:13" x14ac:dyDescent="0.25">
      <c r="A855" t="s">
        <v>76</v>
      </c>
      <c r="B855">
        <v>17</v>
      </c>
      <c r="C855" s="63" t="s">
        <v>95</v>
      </c>
      <c r="D855" s="66">
        <v>28.1</v>
      </c>
      <c r="E855" s="61">
        <v>20</v>
      </c>
      <c r="F855" s="118">
        <f t="shared" si="113"/>
        <v>620.15969400000006</v>
      </c>
      <c r="G855" s="50">
        <v>0.1</v>
      </c>
      <c r="H855" s="83" t="s">
        <v>118</v>
      </c>
      <c r="I855" s="84">
        <f t="shared" ref="I855:I857" si="121">0.15991*D855^2.32764</f>
        <v>376.65384199605501</v>
      </c>
      <c r="J855" s="27">
        <f t="shared" si="114"/>
        <v>1.883269209980275</v>
      </c>
      <c r="K855" s="27" t="str">
        <f t="shared" si="115"/>
        <v>DEJAR</v>
      </c>
      <c r="L855" s="27" t="str">
        <f t="shared" si="116"/>
        <v>DEJAR</v>
      </c>
      <c r="M855" s="27" t="str">
        <f t="shared" si="117"/>
        <v>DEJAR</v>
      </c>
    </row>
    <row r="856" spans="1:13" x14ac:dyDescent="0.25">
      <c r="A856" t="s">
        <v>76</v>
      </c>
      <c r="B856">
        <v>18</v>
      </c>
      <c r="C856" s="63" t="s">
        <v>95</v>
      </c>
      <c r="D856" s="66">
        <v>53.2</v>
      </c>
      <c r="E856" s="61">
        <v>11</v>
      </c>
      <c r="F856" s="118">
        <f t="shared" si="113"/>
        <v>2222.870496</v>
      </c>
      <c r="G856" s="50">
        <v>0.1</v>
      </c>
      <c r="H856" s="83" t="s">
        <v>118</v>
      </c>
      <c r="I856" s="84">
        <f t="shared" si="121"/>
        <v>1664.0890967434209</v>
      </c>
      <c r="J856" s="27">
        <f t="shared" si="114"/>
        <v>8.3204454837171049</v>
      </c>
      <c r="K856" s="27" t="str">
        <f t="shared" si="115"/>
        <v>DEJAR</v>
      </c>
      <c r="L856" s="27" t="str">
        <f t="shared" si="116"/>
        <v>DEJAR</v>
      </c>
      <c r="M856" s="27" t="str">
        <f t="shared" si="117"/>
        <v>DEJAR</v>
      </c>
    </row>
    <row r="857" spans="1:13" x14ac:dyDescent="0.25">
      <c r="A857" t="s">
        <v>76</v>
      </c>
      <c r="B857">
        <v>19</v>
      </c>
      <c r="C857" s="63" t="s">
        <v>95</v>
      </c>
      <c r="D857" s="66">
        <v>35.700000000000003</v>
      </c>
      <c r="E857" s="61">
        <v>13</v>
      </c>
      <c r="F857" s="118">
        <f t="shared" si="113"/>
        <v>1000.9844460000002</v>
      </c>
      <c r="G857" s="50">
        <v>0.1</v>
      </c>
      <c r="H857" s="83" t="s">
        <v>118</v>
      </c>
      <c r="I857" s="84">
        <f t="shared" si="121"/>
        <v>657.54922438481537</v>
      </c>
      <c r="J857" s="27">
        <f t="shared" si="114"/>
        <v>3.2877461219240764</v>
      </c>
      <c r="K857" s="27" t="str">
        <f t="shared" si="115"/>
        <v>DEJAR</v>
      </c>
      <c r="L857" s="27" t="str">
        <f t="shared" si="116"/>
        <v>DEJAR</v>
      </c>
      <c r="M857" s="27" t="str">
        <f t="shared" si="117"/>
        <v>DEJAR</v>
      </c>
    </row>
    <row r="858" spans="1:13" x14ac:dyDescent="0.25">
      <c r="A858" t="s">
        <v>76</v>
      </c>
      <c r="B858">
        <v>20</v>
      </c>
      <c r="C858" s="63" t="s">
        <v>106</v>
      </c>
      <c r="D858" s="66">
        <v>28.4</v>
      </c>
      <c r="E858" s="61">
        <v>12</v>
      </c>
      <c r="F858" s="118">
        <f t="shared" si="113"/>
        <v>633.47222399999998</v>
      </c>
      <c r="G858" s="50">
        <v>0.1</v>
      </c>
      <c r="H858" s="50" t="s">
        <v>119</v>
      </c>
      <c r="I858" s="84">
        <f>0.13647*D858^2.38351</f>
        <v>397.22446449769672</v>
      </c>
      <c r="J858" s="27">
        <f t="shared" si="114"/>
        <v>1.9861223224884834</v>
      </c>
      <c r="K858" s="27" t="str">
        <f t="shared" si="115"/>
        <v>DEJAR</v>
      </c>
      <c r="L858" s="27" t="str">
        <f t="shared" si="116"/>
        <v>DEJAR</v>
      </c>
      <c r="M858" s="27" t="str">
        <f t="shared" si="117"/>
        <v>DEJAR</v>
      </c>
    </row>
    <row r="859" spans="1:13" x14ac:dyDescent="0.25">
      <c r="A859" t="s">
        <v>76</v>
      </c>
      <c r="B859">
        <v>21</v>
      </c>
      <c r="C859" s="63" t="s">
        <v>95</v>
      </c>
      <c r="D859" s="66">
        <v>30.9</v>
      </c>
      <c r="E859" s="61">
        <v>20</v>
      </c>
      <c r="F859" s="118">
        <f t="shared" si="113"/>
        <v>749.9077739999999</v>
      </c>
      <c r="G859" s="50">
        <v>0.1</v>
      </c>
      <c r="H859" s="83" t="s">
        <v>118</v>
      </c>
      <c r="I859" s="84">
        <f t="shared" ref="I859:I862" si="122">0.15991*D859^2.32764</f>
        <v>469.85362117691642</v>
      </c>
      <c r="J859" s="27">
        <f t="shared" si="114"/>
        <v>2.3492681058845819</v>
      </c>
      <c r="K859" s="27" t="str">
        <f t="shared" si="115"/>
        <v>DEJAR</v>
      </c>
      <c r="L859" s="27" t="str">
        <f t="shared" si="116"/>
        <v>DEJAR</v>
      </c>
      <c r="M859" s="27" t="str">
        <f t="shared" si="117"/>
        <v>DEJAR</v>
      </c>
    </row>
    <row r="860" spans="1:13" x14ac:dyDescent="0.25">
      <c r="A860" t="s">
        <v>76</v>
      </c>
      <c r="B860">
        <v>22</v>
      </c>
      <c r="C860" s="63" t="s">
        <v>95</v>
      </c>
      <c r="D860" s="66">
        <v>32.6</v>
      </c>
      <c r="E860" s="61">
        <v>21</v>
      </c>
      <c r="F860" s="118">
        <f t="shared" si="113"/>
        <v>834.69170399999996</v>
      </c>
      <c r="G860" s="50">
        <v>0.1</v>
      </c>
      <c r="H860" s="83" t="s">
        <v>118</v>
      </c>
      <c r="I860" s="84">
        <f t="shared" si="122"/>
        <v>532.23255798670903</v>
      </c>
      <c r="J860" s="27">
        <f t="shared" si="114"/>
        <v>2.6611627899335448</v>
      </c>
      <c r="K860" s="27" t="str">
        <f t="shared" si="115"/>
        <v>DEJAR</v>
      </c>
      <c r="L860" s="27" t="str">
        <f t="shared" si="116"/>
        <v>DEJAR</v>
      </c>
      <c r="M860" s="27" t="str">
        <f t="shared" si="117"/>
        <v>DEJAR</v>
      </c>
    </row>
    <row r="861" spans="1:13" x14ac:dyDescent="0.25">
      <c r="A861" t="s">
        <v>76</v>
      </c>
      <c r="B861">
        <v>23</v>
      </c>
      <c r="C861" s="63" t="s">
        <v>95</v>
      </c>
      <c r="D861" s="66">
        <v>42.8</v>
      </c>
      <c r="E861" s="61">
        <v>25</v>
      </c>
      <c r="F861" s="118">
        <f t="shared" si="113"/>
        <v>1438.7271359999997</v>
      </c>
      <c r="G861" s="50">
        <v>0.1</v>
      </c>
      <c r="H861" s="83" t="s">
        <v>118</v>
      </c>
      <c r="I861" s="84">
        <f t="shared" si="122"/>
        <v>1002.9733598058306</v>
      </c>
      <c r="J861" s="27">
        <f t="shared" si="114"/>
        <v>5.0148667990291527</v>
      </c>
      <c r="K861" s="27" t="str">
        <f t="shared" si="115"/>
        <v>DEJAR</v>
      </c>
      <c r="L861" s="27" t="str">
        <f t="shared" si="116"/>
        <v>DEJAR</v>
      </c>
      <c r="M861" s="27" t="str">
        <f t="shared" si="117"/>
        <v>DEJAR</v>
      </c>
    </row>
    <row r="862" spans="1:13" x14ac:dyDescent="0.25">
      <c r="A862" t="s">
        <v>76</v>
      </c>
      <c r="B862">
        <v>24</v>
      </c>
      <c r="C862" s="63" t="s">
        <v>95</v>
      </c>
      <c r="D862" s="66">
        <v>40.1</v>
      </c>
      <c r="E862" s="61">
        <v>13</v>
      </c>
      <c r="F862" s="118">
        <f t="shared" si="113"/>
        <v>1262.9310540000001</v>
      </c>
      <c r="G862" s="50">
        <v>0.1</v>
      </c>
      <c r="H862" s="83" t="s">
        <v>118</v>
      </c>
      <c r="I862" s="84">
        <f t="shared" si="122"/>
        <v>861.82401319078087</v>
      </c>
      <c r="J862" s="27">
        <f t="shared" si="114"/>
        <v>4.3091200659539037</v>
      </c>
      <c r="K862" s="27" t="str">
        <f t="shared" si="115"/>
        <v>DEJAR</v>
      </c>
      <c r="L862" s="27" t="str">
        <f t="shared" si="116"/>
        <v>DEJAR</v>
      </c>
      <c r="M862" s="27" t="str">
        <f t="shared" si="117"/>
        <v>DEJAR</v>
      </c>
    </row>
    <row r="863" spans="1:13" x14ac:dyDescent="0.25">
      <c r="A863" t="s">
        <v>76</v>
      </c>
      <c r="B863">
        <v>25</v>
      </c>
      <c r="C863" s="63" t="s">
        <v>106</v>
      </c>
      <c r="D863" s="66">
        <v>15.3</v>
      </c>
      <c r="E863" s="61">
        <v>8</v>
      </c>
      <c r="F863" s="118">
        <f t="shared" si="113"/>
        <v>183.85428600000003</v>
      </c>
      <c r="G863" s="50">
        <v>0.1</v>
      </c>
      <c r="H863" s="50" t="s">
        <v>119</v>
      </c>
      <c r="I863" s="84">
        <f>0.13647*D863^2.38351</f>
        <v>90.941280252043242</v>
      </c>
      <c r="J863" s="27">
        <f t="shared" si="114"/>
        <v>0.45470640126021622</v>
      </c>
      <c r="K863" s="27" t="str">
        <f t="shared" si="115"/>
        <v>DEJAR</v>
      </c>
      <c r="L863" s="27" t="str">
        <f t="shared" si="116"/>
        <v>DEJAR</v>
      </c>
      <c r="M863" s="27" t="str">
        <f t="shared" si="117"/>
        <v>DEJAR</v>
      </c>
    </row>
    <row r="864" spans="1:13" x14ac:dyDescent="0.25">
      <c r="A864" t="s">
        <v>76</v>
      </c>
      <c r="B864">
        <v>26</v>
      </c>
      <c r="C864" s="63" t="s">
        <v>95</v>
      </c>
      <c r="D864" s="66">
        <v>30.2</v>
      </c>
      <c r="E864" s="61">
        <v>20</v>
      </c>
      <c r="F864" s="118">
        <f t="shared" si="113"/>
        <v>716.31621599999994</v>
      </c>
      <c r="G864" s="50">
        <v>0.1</v>
      </c>
      <c r="H864" s="83" t="s">
        <v>118</v>
      </c>
      <c r="I864" s="84">
        <f>0.15991*D864^2.32764</f>
        <v>445.45002124277238</v>
      </c>
      <c r="J864" s="27">
        <f t="shared" si="114"/>
        <v>2.2272501062138619</v>
      </c>
      <c r="K864" s="27" t="str">
        <f t="shared" si="115"/>
        <v>DEJAR</v>
      </c>
      <c r="L864" s="27" t="str">
        <f t="shared" si="116"/>
        <v>DEJAR</v>
      </c>
      <c r="M864" s="27" t="str">
        <f t="shared" si="117"/>
        <v>DEJAR</v>
      </c>
    </row>
    <row r="865" spans="1:13" x14ac:dyDescent="0.25">
      <c r="A865" t="s">
        <v>76</v>
      </c>
      <c r="B865">
        <v>27</v>
      </c>
      <c r="C865" s="63" t="s">
        <v>106</v>
      </c>
      <c r="D865" s="66">
        <v>18.7</v>
      </c>
      <c r="E865" s="61">
        <v>7</v>
      </c>
      <c r="F865" s="118">
        <f t="shared" si="113"/>
        <v>274.64652599999999</v>
      </c>
      <c r="G865" s="50">
        <v>0.1</v>
      </c>
      <c r="H865" s="50" t="s">
        <v>119</v>
      </c>
      <c r="I865" s="84">
        <f>0.13647*D865^2.38351</f>
        <v>146.7183313800314</v>
      </c>
      <c r="J865" s="27">
        <f t="shared" si="114"/>
        <v>0.73359165690015693</v>
      </c>
      <c r="K865" s="27" t="str">
        <f t="shared" si="115"/>
        <v>DEJAR</v>
      </c>
      <c r="L865" s="27" t="str">
        <f t="shared" si="116"/>
        <v>DEJAR</v>
      </c>
      <c r="M865" s="27" t="str">
        <f t="shared" si="117"/>
        <v>DEJAR</v>
      </c>
    </row>
    <row r="866" spans="1:13" x14ac:dyDescent="0.25">
      <c r="A866" t="s">
        <v>76</v>
      </c>
      <c r="B866">
        <v>28</v>
      </c>
      <c r="C866" s="63" t="s">
        <v>95</v>
      </c>
      <c r="D866" s="66">
        <v>35.4</v>
      </c>
      <c r="E866" s="61">
        <v>13</v>
      </c>
      <c r="F866" s="118">
        <f t="shared" si="113"/>
        <v>984.23186399999986</v>
      </c>
      <c r="G866" s="50">
        <v>0.1</v>
      </c>
      <c r="H866" s="83" t="s">
        <v>118</v>
      </c>
      <c r="I866" s="84">
        <f>0.15991*D866^2.32764</f>
        <v>644.7592420789548</v>
      </c>
      <c r="J866" s="27">
        <f t="shared" si="114"/>
        <v>3.2237962103947742</v>
      </c>
      <c r="K866" s="27" t="str">
        <f t="shared" si="115"/>
        <v>DEJAR</v>
      </c>
      <c r="L866" s="27" t="str">
        <f t="shared" si="116"/>
        <v>DEJAR</v>
      </c>
      <c r="M866" s="27" t="str">
        <f t="shared" si="117"/>
        <v>DEJAR</v>
      </c>
    </row>
    <row r="867" spans="1:13" x14ac:dyDescent="0.25">
      <c r="A867" t="s">
        <v>76</v>
      </c>
      <c r="B867">
        <v>29</v>
      </c>
      <c r="C867" s="63" t="s">
        <v>106</v>
      </c>
      <c r="D867" s="66">
        <v>22.5</v>
      </c>
      <c r="E867" s="61">
        <v>8</v>
      </c>
      <c r="F867" s="118">
        <f t="shared" si="113"/>
        <v>397.60874999999999</v>
      </c>
      <c r="G867" s="50">
        <v>0.1</v>
      </c>
      <c r="H867" s="50" t="s">
        <v>119</v>
      </c>
      <c r="I867" s="84">
        <f>0.13647*D867^2.38351</f>
        <v>228.02252226135974</v>
      </c>
      <c r="J867" s="27">
        <f t="shared" si="114"/>
        <v>1.1401126113067988</v>
      </c>
      <c r="K867" s="27" t="str">
        <f t="shared" si="115"/>
        <v>DEJAR</v>
      </c>
      <c r="L867" s="27" t="str">
        <f t="shared" si="116"/>
        <v>DEJAR</v>
      </c>
      <c r="M867" s="27" t="str">
        <f t="shared" si="117"/>
        <v>DEJAR</v>
      </c>
    </row>
    <row r="868" spans="1:13" x14ac:dyDescent="0.25">
      <c r="A868" t="s">
        <v>76</v>
      </c>
      <c r="B868">
        <v>30</v>
      </c>
      <c r="C868" s="63" t="s">
        <v>95</v>
      </c>
      <c r="D868" s="66">
        <v>36.6</v>
      </c>
      <c r="E868" s="61">
        <v>15</v>
      </c>
      <c r="F868" s="118">
        <f t="shared" si="113"/>
        <v>1052.0904240000002</v>
      </c>
      <c r="G868" s="50">
        <v>0.1</v>
      </c>
      <c r="H868" s="83" t="s">
        <v>118</v>
      </c>
      <c r="I868" s="84">
        <f t="shared" ref="I868:I870" si="123">0.15991*D868^2.32764</f>
        <v>696.78170140309612</v>
      </c>
      <c r="J868" s="27">
        <f t="shared" si="114"/>
        <v>3.4839085070154807</v>
      </c>
      <c r="K868" s="27" t="str">
        <f t="shared" si="115"/>
        <v>DEJAR</v>
      </c>
      <c r="L868" s="27" t="str">
        <f t="shared" si="116"/>
        <v>DEJAR</v>
      </c>
      <c r="M868" s="27" t="str">
        <f t="shared" si="117"/>
        <v>DEJAR</v>
      </c>
    </row>
    <row r="869" spans="1:13" x14ac:dyDescent="0.25">
      <c r="A869" t="s">
        <v>76</v>
      </c>
      <c r="B869">
        <v>31</v>
      </c>
      <c r="C869" s="63" t="s">
        <v>108</v>
      </c>
      <c r="D869" s="66">
        <v>40</v>
      </c>
      <c r="E869" s="61">
        <v>22</v>
      </c>
      <c r="F869" s="118">
        <f t="shared" si="113"/>
        <v>1256.6399999999999</v>
      </c>
      <c r="G869" s="50">
        <v>0.1</v>
      </c>
      <c r="H869" s="83" t="s">
        <v>118</v>
      </c>
      <c r="I869" s="84">
        <f t="shared" si="123"/>
        <v>856.82975840551558</v>
      </c>
      <c r="J869" s="27">
        <f t="shared" si="114"/>
        <v>4.2841487920275778</v>
      </c>
      <c r="K869" s="27" t="str">
        <f t="shared" si="115"/>
        <v>DEJAR</v>
      </c>
      <c r="L869" s="27" t="str">
        <f t="shared" si="116"/>
        <v>DEJAR</v>
      </c>
      <c r="M869" s="27" t="str">
        <f t="shared" si="117"/>
        <v>DEJAR</v>
      </c>
    </row>
    <row r="870" spans="1:13" x14ac:dyDescent="0.25">
      <c r="A870" t="s">
        <v>76</v>
      </c>
      <c r="B870">
        <v>32</v>
      </c>
      <c r="C870" s="63" t="s">
        <v>95</v>
      </c>
      <c r="D870" s="66">
        <v>28.5</v>
      </c>
      <c r="E870" s="61">
        <v>12</v>
      </c>
      <c r="F870" s="118">
        <f t="shared" si="113"/>
        <v>637.94114999999999</v>
      </c>
      <c r="G870" s="50">
        <v>0.1</v>
      </c>
      <c r="H870" s="83" t="s">
        <v>118</v>
      </c>
      <c r="I870" s="84">
        <f t="shared" si="123"/>
        <v>389.25187501357902</v>
      </c>
      <c r="J870" s="27">
        <f t="shared" si="114"/>
        <v>1.9462593750678951</v>
      </c>
      <c r="K870" s="27" t="str">
        <f t="shared" si="115"/>
        <v>DEJAR</v>
      </c>
      <c r="L870" s="27" t="str">
        <f t="shared" si="116"/>
        <v>DEJAR</v>
      </c>
      <c r="M870" s="27" t="str">
        <f t="shared" si="117"/>
        <v>DEJAR</v>
      </c>
    </row>
    <row r="871" spans="1:13" x14ac:dyDescent="0.25">
      <c r="A871" t="s">
        <v>76</v>
      </c>
      <c r="B871">
        <v>33</v>
      </c>
      <c r="C871" s="63" t="s">
        <v>106</v>
      </c>
      <c r="D871" s="66">
        <v>14.2</v>
      </c>
      <c r="E871" s="61">
        <v>4</v>
      </c>
      <c r="F871" s="118">
        <f t="shared" si="113"/>
        <v>158.368056</v>
      </c>
      <c r="G871" s="50">
        <v>0.1</v>
      </c>
      <c r="H871" s="50" t="s">
        <v>119</v>
      </c>
      <c r="I871" s="84">
        <f t="shared" ref="I871:I874" si="124">0.13647*D871^2.38351</f>
        <v>76.125118777836249</v>
      </c>
      <c r="J871" s="27">
        <f t="shared" si="114"/>
        <v>0.38062559388918121</v>
      </c>
      <c r="K871" s="27" t="str">
        <f t="shared" si="115"/>
        <v>DEJAR</v>
      </c>
      <c r="L871" s="27" t="str">
        <f t="shared" si="116"/>
        <v>DEPURAR</v>
      </c>
      <c r="M871" s="27" t="str">
        <f t="shared" si="117"/>
        <v>DEPURAR</v>
      </c>
    </row>
    <row r="872" spans="1:13" x14ac:dyDescent="0.25">
      <c r="A872" t="s">
        <v>76</v>
      </c>
      <c r="B872">
        <v>34</v>
      </c>
      <c r="C872" s="63" t="s">
        <v>94</v>
      </c>
      <c r="D872" s="66">
        <v>13.7</v>
      </c>
      <c r="E872" s="61">
        <v>6</v>
      </c>
      <c r="F872" s="118">
        <f t="shared" si="113"/>
        <v>147.41172599999999</v>
      </c>
      <c r="G872" s="50">
        <v>0.1</v>
      </c>
      <c r="H872" s="50" t="s">
        <v>119</v>
      </c>
      <c r="I872" s="84">
        <f t="shared" si="124"/>
        <v>69.891124909374383</v>
      </c>
      <c r="J872" s="27">
        <f t="shared" si="114"/>
        <v>0.3494556245468719</v>
      </c>
      <c r="K872" s="27" t="str">
        <f t="shared" si="115"/>
        <v>DEJAR</v>
      </c>
      <c r="L872" s="27" t="str">
        <f t="shared" si="116"/>
        <v>DEJAR</v>
      </c>
      <c r="M872" s="27" t="str">
        <f t="shared" si="117"/>
        <v>DEJAR</v>
      </c>
    </row>
    <row r="873" spans="1:13" x14ac:dyDescent="0.25">
      <c r="A873" t="s">
        <v>76</v>
      </c>
      <c r="B873">
        <v>35</v>
      </c>
      <c r="C873" s="63" t="s">
        <v>106</v>
      </c>
      <c r="D873" s="66">
        <v>14.3</v>
      </c>
      <c r="E873" s="61">
        <v>5</v>
      </c>
      <c r="F873" s="118">
        <f t="shared" si="113"/>
        <v>160.60644600000001</v>
      </c>
      <c r="G873" s="50">
        <v>0.1</v>
      </c>
      <c r="H873" s="50" t="s">
        <v>119</v>
      </c>
      <c r="I873" s="84">
        <f t="shared" si="124"/>
        <v>77.409130668892431</v>
      </c>
      <c r="J873" s="27">
        <f t="shared" si="114"/>
        <v>0.38704565334446217</v>
      </c>
      <c r="K873" s="27" t="str">
        <f t="shared" si="115"/>
        <v>DEJAR</v>
      </c>
      <c r="L873" s="27" t="str">
        <f t="shared" si="116"/>
        <v>DEJAR</v>
      </c>
      <c r="M873" s="27" t="str">
        <f t="shared" si="117"/>
        <v>DEJAR</v>
      </c>
    </row>
    <row r="874" spans="1:13" x14ac:dyDescent="0.25">
      <c r="A874" t="s">
        <v>76</v>
      </c>
      <c r="B874">
        <v>36</v>
      </c>
      <c r="C874" s="63" t="s">
        <v>106</v>
      </c>
      <c r="D874" s="66">
        <v>15.8</v>
      </c>
      <c r="E874" s="61">
        <v>6</v>
      </c>
      <c r="F874" s="118">
        <f t="shared" si="113"/>
        <v>196.06725600000001</v>
      </c>
      <c r="G874" s="50">
        <v>0.1</v>
      </c>
      <c r="H874" s="50" t="s">
        <v>119</v>
      </c>
      <c r="I874" s="84">
        <f t="shared" si="124"/>
        <v>98.185723550862932</v>
      </c>
      <c r="J874" s="27">
        <f t="shared" si="114"/>
        <v>0.49092861775431462</v>
      </c>
      <c r="K874" s="27" t="str">
        <f t="shared" si="115"/>
        <v>DEJAR</v>
      </c>
      <c r="L874" s="27" t="str">
        <f t="shared" si="116"/>
        <v>DEJAR</v>
      </c>
      <c r="M874" s="27" t="str">
        <f t="shared" si="117"/>
        <v>DEJAR</v>
      </c>
    </row>
    <row r="875" spans="1:13" x14ac:dyDescent="0.25">
      <c r="A875" t="s">
        <v>76</v>
      </c>
      <c r="B875">
        <v>37</v>
      </c>
      <c r="C875" s="63" t="s">
        <v>95</v>
      </c>
      <c r="D875" s="66">
        <v>30</v>
      </c>
      <c r="E875" s="61">
        <v>20</v>
      </c>
      <c r="F875" s="118">
        <f t="shared" si="113"/>
        <v>706.86</v>
      </c>
      <c r="G875" s="50">
        <v>0.1</v>
      </c>
      <c r="H875" s="83" t="s">
        <v>118</v>
      </c>
      <c r="I875" s="84">
        <f>0.15991*D875^2.32764</f>
        <v>438.61364745199307</v>
      </c>
      <c r="J875" s="27">
        <f t="shared" si="114"/>
        <v>2.1930682372599652</v>
      </c>
      <c r="K875" s="27" t="str">
        <f t="shared" si="115"/>
        <v>DEJAR</v>
      </c>
      <c r="L875" s="27" t="str">
        <f t="shared" si="116"/>
        <v>DEJAR</v>
      </c>
      <c r="M875" s="27" t="str">
        <f t="shared" si="117"/>
        <v>DEJAR</v>
      </c>
    </row>
    <row r="876" spans="1:13" x14ac:dyDescent="0.25">
      <c r="A876" t="s">
        <v>76</v>
      </c>
      <c r="B876">
        <v>38</v>
      </c>
      <c r="C876" s="63" t="s">
        <v>106</v>
      </c>
      <c r="D876" s="66">
        <v>17.100000000000001</v>
      </c>
      <c r="E876" s="61">
        <v>18</v>
      </c>
      <c r="F876" s="118">
        <f t="shared" si="113"/>
        <v>229.65881400000001</v>
      </c>
      <c r="G876" s="50">
        <v>0.1</v>
      </c>
      <c r="H876" s="50" t="s">
        <v>119</v>
      </c>
      <c r="I876" s="84">
        <f t="shared" ref="I876:I877" si="125">0.13647*D876^2.38351</f>
        <v>118.5484146786614</v>
      </c>
      <c r="J876" s="27">
        <f t="shared" si="114"/>
        <v>0.59274207339330698</v>
      </c>
      <c r="K876" s="27" t="str">
        <f t="shared" si="115"/>
        <v>DEJAR</v>
      </c>
      <c r="L876" s="27" t="str">
        <f t="shared" si="116"/>
        <v>DEJAR</v>
      </c>
      <c r="M876" s="27" t="str">
        <f t="shared" si="117"/>
        <v>DEJAR</v>
      </c>
    </row>
    <row r="877" spans="1:13" x14ac:dyDescent="0.25">
      <c r="A877" t="s">
        <v>76</v>
      </c>
      <c r="B877">
        <v>39</v>
      </c>
      <c r="C877" s="63" t="s">
        <v>106</v>
      </c>
      <c r="D877" s="66">
        <v>18</v>
      </c>
      <c r="E877" s="61">
        <v>9</v>
      </c>
      <c r="F877" s="118">
        <f t="shared" si="113"/>
        <v>254.46959999999999</v>
      </c>
      <c r="G877" s="50">
        <v>0.1</v>
      </c>
      <c r="H877" s="50" t="s">
        <v>119</v>
      </c>
      <c r="I877" s="84">
        <f t="shared" si="125"/>
        <v>133.96512701589552</v>
      </c>
      <c r="J877" s="27">
        <f t="shared" si="114"/>
        <v>0.66982563507947757</v>
      </c>
      <c r="K877" s="27" t="str">
        <f t="shared" si="115"/>
        <v>DEJAR</v>
      </c>
      <c r="L877" s="27" t="str">
        <f t="shared" si="116"/>
        <v>DEJAR</v>
      </c>
      <c r="M877" s="27" t="str">
        <f t="shared" si="117"/>
        <v>DEJAR</v>
      </c>
    </row>
    <row r="878" spans="1:13" x14ac:dyDescent="0.25">
      <c r="A878" t="s">
        <v>76</v>
      </c>
      <c r="B878">
        <v>40</v>
      </c>
      <c r="C878" s="63" t="s">
        <v>95</v>
      </c>
      <c r="D878" s="66">
        <v>46.9</v>
      </c>
      <c r="E878" s="63">
        <v>18</v>
      </c>
      <c r="F878" s="118">
        <f t="shared" si="113"/>
        <v>1727.5736939999997</v>
      </c>
      <c r="G878" s="50">
        <v>0.1</v>
      </c>
      <c r="H878" s="83" t="s">
        <v>118</v>
      </c>
      <c r="I878" s="84">
        <f t="shared" ref="I878:I879" si="126">0.15991*D878^2.32764</f>
        <v>1240.9788471792131</v>
      </c>
      <c r="J878" s="27">
        <f t="shared" si="114"/>
        <v>6.2048942358960657</v>
      </c>
      <c r="K878" s="27" t="str">
        <f t="shared" si="115"/>
        <v>DEJAR</v>
      </c>
      <c r="L878" s="27" t="str">
        <f t="shared" si="116"/>
        <v>DEJAR</v>
      </c>
      <c r="M878" s="27" t="str">
        <f t="shared" si="117"/>
        <v>DEJAR</v>
      </c>
    </row>
    <row r="879" spans="1:13" x14ac:dyDescent="0.25">
      <c r="A879" t="s">
        <v>76</v>
      </c>
      <c r="B879">
        <v>41</v>
      </c>
      <c r="C879" s="63" t="s">
        <v>95</v>
      </c>
      <c r="D879" s="66">
        <v>20.5</v>
      </c>
      <c r="E879" s="63">
        <v>18</v>
      </c>
      <c r="F879" s="118">
        <f t="shared" si="113"/>
        <v>330.06434999999999</v>
      </c>
      <c r="G879" s="50">
        <v>0.1</v>
      </c>
      <c r="H879" s="83" t="s">
        <v>118</v>
      </c>
      <c r="I879" s="84">
        <f t="shared" si="126"/>
        <v>180.78665962471501</v>
      </c>
      <c r="J879" s="27">
        <f t="shared" si="114"/>
        <v>0.90393329812357504</v>
      </c>
      <c r="K879" s="27" t="str">
        <f t="shared" si="115"/>
        <v>DEJAR</v>
      </c>
      <c r="L879" s="27" t="str">
        <f t="shared" si="116"/>
        <v>DEJAR</v>
      </c>
      <c r="M879" s="27" t="str">
        <f t="shared" si="117"/>
        <v>DEJAR</v>
      </c>
    </row>
    <row r="880" spans="1:13" x14ac:dyDescent="0.25">
      <c r="A880" t="s">
        <v>76</v>
      </c>
      <c r="B880">
        <v>42</v>
      </c>
      <c r="C880" s="63" t="s">
        <v>94</v>
      </c>
      <c r="D880" s="66">
        <v>16.600000000000001</v>
      </c>
      <c r="E880" s="63">
        <v>14</v>
      </c>
      <c r="F880" s="118">
        <f t="shared" si="113"/>
        <v>216.42482400000003</v>
      </c>
      <c r="G880" s="50">
        <v>0.1</v>
      </c>
      <c r="H880" s="50" t="s">
        <v>119</v>
      </c>
      <c r="I880" s="84">
        <f t="shared" ref="I880:I882" si="127">0.13647*D880^2.38351</f>
        <v>110.45287392708561</v>
      </c>
      <c r="J880" s="27">
        <f t="shared" si="114"/>
        <v>0.55226436963542802</v>
      </c>
      <c r="K880" s="27" t="str">
        <f t="shared" si="115"/>
        <v>DEJAR</v>
      </c>
      <c r="L880" s="27" t="str">
        <f t="shared" si="116"/>
        <v>DEJAR</v>
      </c>
      <c r="M880" s="27" t="str">
        <f t="shared" si="117"/>
        <v>DEJAR</v>
      </c>
    </row>
    <row r="881" spans="1:13" x14ac:dyDescent="0.25">
      <c r="A881" t="s">
        <v>76</v>
      </c>
      <c r="B881">
        <v>43</v>
      </c>
      <c r="C881" s="63" t="s">
        <v>106</v>
      </c>
      <c r="D881" s="66">
        <v>48</v>
      </c>
      <c r="E881" s="63">
        <v>13</v>
      </c>
      <c r="F881" s="118">
        <f t="shared" si="113"/>
        <v>1809.5616</v>
      </c>
      <c r="G881" s="50">
        <v>0.1</v>
      </c>
      <c r="H881" s="50" t="s">
        <v>119</v>
      </c>
      <c r="I881" s="84">
        <f t="shared" si="127"/>
        <v>1387.6901104524011</v>
      </c>
      <c r="J881" s="27">
        <f t="shared" si="114"/>
        <v>6.9384505522620055</v>
      </c>
      <c r="K881" s="27" t="str">
        <f t="shared" si="115"/>
        <v>DEJAR</v>
      </c>
      <c r="L881" s="27" t="str">
        <f t="shared" si="116"/>
        <v>DEJAR</v>
      </c>
      <c r="M881" s="27" t="str">
        <f t="shared" si="117"/>
        <v>DEJAR</v>
      </c>
    </row>
    <row r="882" spans="1:13" x14ac:dyDescent="0.25">
      <c r="A882" t="s">
        <v>76</v>
      </c>
      <c r="B882">
        <v>44</v>
      </c>
      <c r="C882" s="63" t="s">
        <v>106</v>
      </c>
      <c r="D882" s="66">
        <v>50.7</v>
      </c>
      <c r="E882" s="63">
        <v>15</v>
      </c>
      <c r="F882" s="118">
        <f t="shared" si="113"/>
        <v>2018.8628460000002</v>
      </c>
      <c r="G882" s="50">
        <v>0.1</v>
      </c>
      <c r="H882" s="50" t="s">
        <v>119</v>
      </c>
      <c r="I882" s="84">
        <f t="shared" si="127"/>
        <v>1581.0321914257113</v>
      </c>
      <c r="J882" s="27">
        <f t="shared" si="114"/>
        <v>7.9051609571285564</v>
      </c>
      <c r="K882" s="27" t="str">
        <f t="shared" si="115"/>
        <v>DEJAR</v>
      </c>
      <c r="L882" s="27" t="str">
        <f t="shared" si="116"/>
        <v>DEJAR</v>
      </c>
      <c r="M882" s="27" t="str">
        <f t="shared" si="117"/>
        <v>DEJAR</v>
      </c>
    </row>
    <row r="883" spans="1:13" x14ac:dyDescent="0.25">
      <c r="A883" t="s">
        <v>76</v>
      </c>
      <c r="B883">
        <v>45</v>
      </c>
      <c r="C883" s="63" t="s">
        <v>95</v>
      </c>
      <c r="D883" s="66">
        <v>17.3</v>
      </c>
      <c r="E883" s="63">
        <v>15</v>
      </c>
      <c r="F883" s="118">
        <f t="shared" si="113"/>
        <v>235.06236600000003</v>
      </c>
      <c r="G883" s="50">
        <v>0.1</v>
      </c>
      <c r="H883" s="83" t="s">
        <v>118</v>
      </c>
      <c r="I883" s="84">
        <f>0.15991*D883^2.32764</f>
        <v>121.78709035599873</v>
      </c>
      <c r="J883" s="27">
        <f t="shared" si="114"/>
        <v>0.60893545177999364</v>
      </c>
      <c r="K883" s="27" t="str">
        <f t="shared" si="115"/>
        <v>DEJAR</v>
      </c>
      <c r="L883" s="27" t="str">
        <f t="shared" si="116"/>
        <v>DEJAR</v>
      </c>
      <c r="M883" s="27" t="str">
        <f t="shared" si="117"/>
        <v>DEJAR</v>
      </c>
    </row>
    <row r="884" spans="1:13" x14ac:dyDescent="0.25">
      <c r="A884" t="s">
        <v>76</v>
      </c>
      <c r="B884">
        <v>46</v>
      </c>
      <c r="C884" s="63" t="s">
        <v>94</v>
      </c>
      <c r="D884" s="66">
        <v>13.9</v>
      </c>
      <c r="E884" s="63">
        <v>6</v>
      </c>
      <c r="F884" s="118">
        <f t="shared" si="113"/>
        <v>151.74713400000002</v>
      </c>
      <c r="G884" s="50">
        <v>0.1</v>
      </c>
      <c r="H884" s="50" t="s">
        <v>119</v>
      </c>
      <c r="I884" s="84">
        <f>0.13647*D884^2.38351</f>
        <v>72.347644868176644</v>
      </c>
      <c r="J884" s="27">
        <f t="shared" si="114"/>
        <v>0.36173822434088321</v>
      </c>
      <c r="K884" s="27" t="str">
        <f t="shared" si="115"/>
        <v>DEJAR</v>
      </c>
      <c r="L884" s="27" t="str">
        <f t="shared" si="116"/>
        <v>DEJAR</v>
      </c>
      <c r="M884" s="27" t="str">
        <f t="shared" si="117"/>
        <v>DEJAR</v>
      </c>
    </row>
    <row r="885" spans="1:13" x14ac:dyDescent="0.25">
      <c r="A885" t="s">
        <v>76</v>
      </c>
      <c r="B885">
        <v>47</v>
      </c>
      <c r="C885" s="63" t="s">
        <v>95</v>
      </c>
      <c r="D885" s="66">
        <v>30</v>
      </c>
      <c r="E885" s="63">
        <v>18</v>
      </c>
      <c r="F885" s="118">
        <f t="shared" si="113"/>
        <v>706.86</v>
      </c>
      <c r="G885" s="50">
        <v>0.1</v>
      </c>
      <c r="H885" s="83" t="s">
        <v>118</v>
      </c>
      <c r="I885" s="84">
        <f t="shared" ref="I885:I886" si="128">0.15991*D885^2.32764</f>
        <v>438.61364745199307</v>
      </c>
      <c r="J885" s="27">
        <f t="shared" si="114"/>
        <v>2.1930682372599652</v>
      </c>
      <c r="K885" s="27" t="str">
        <f t="shared" si="115"/>
        <v>DEJAR</v>
      </c>
      <c r="L885" s="27" t="str">
        <f t="shared" si="116"/>
        <v>DEJAR</v>
      </c>
      <c r="M885" s="27" t="str">
        <f t="shared" si="117"/>
        <v>DEJAR</v>
      </c>
    </row>
    <row r="886" spans="1:13" x14ac:dyDescent="0.25">
      <c r="A886" t="s">
        <v>76</v>
      </c>
      <c r="B886">
        <v>48</v>
      </c>
      <c r="C886" s="63" t="s">
        <v>95</v>
      </c>
      <c r="D886" s="66">
        <v>41.4</v>
      </c>
      <c r="E886" s="63">
        <v>19</v>
      </c>
      <c r="F886" s="118">
        <f t="shared" si="113"/>
        <v>1346.1441839999998</v>
      </c>
      <c r="G886" s="50">
        <v>0.1</v>
      </c>
      <c r="H886" s="83" t="s">
        <v>118</v>
      </c>
      <c r="I886" s="84">
        <f t="shared" si="128"/>
        <v>928.26141233778151</v>
      </c>
      <c r="J886" s="27">
        <f t="shared" si="114"/>
        <v>4.6413070616889067</v>
      </c>
      <c r="K886" s="27" t="str">
        <f t="shared" si="115"/>
        <v>DEJAR</v>
      </c>
      <c r="L886" s="27" t="str">
        <f t="shared" si="116"/>
        <v>DEJAR</v>
      </c>
      <c r="M886" s="27" t="str">
        <f t="shared" si="117"/>
        <v>DEJAR</v>
      </c>
    </row>
    <row r="887" spans="1:13" x14ac:dyDescent="0.25">
      <c r="A887" t="s">
        <v>77</v>
      </c>
      <c r="B887" s="61">
        <v>1</v>
      </c>
      <c r="C887" s="61" t="s">
        <v>106</v>
      </c>
      <c r="D887" s="67">
        <v>20.2</v>
      </c>
      <c r="E887" s="67">
        <v>8</v>
      </c>
      <c r="F887" s="118">
        <f t="shared" si="113"/>
        <v>320.47461599999997</v>
      </c>
      <c r="G887" s="50">
        <v>0.1</v>
      </c>
      <c r="H887" s="50" t="s">
        <v>119</v>
      </c>
      <c r="I887" s="84">
        <f>0.13647*D887^2.38351</f>
        <v>176.34178563484815</v>
      </c>
      <c r="J887" s="27">
        <f t="shared" si="114"/>
        <v>0.88170892817424074</v>
      </c>
      <c r="K887" s="27" t="str">
        <f t="shared" si="115"/>
        <v>DEJAR</v>
      </c>
      <c r="L887" s="27" t="str">
        <f t="shared" si="116"/>
        <v>DEJAR</v>
      </c>
      <c r="M887" s="27" t="str">
        <f t="shared" si="117"/>
        <v>DEJAR</v>
      </c>
    </row>
    <row r="888" spans="1:13" x14ac:dyDescent="0.25">
      <c r="A888" t="s">
        <v>77</v>
      </c>
      <c r="B888">
        <v>2</v>
      </c>
      <c r="C888" s="63" t="s">
        <v>95</v>
      </c>
      <c r="D888" s="66">
        <v>11.4</v>
      </c>
      <c r="E888" s="61">
        <v>4</v>
      </c>
      <c r="F888" s="118">
        <f t="shared" si="113"/>
        <v>102.07058400000001</v>
      </c>
      <c r="G888" s="50">
        <v>0.1</v>
      </c>
      <c r="H888" s="83" t="s">
        <v>118</v>
      </c>
      <c r="I888" s="84">
        <f t="shared" ref="I888:I894" si="129">0.15991*D888^2.32764</f>
        <v>46.128531750848708</v>
      </c>
      <c r="J888" s="27">
        <f t="shared" si="114"/>
        <v>0.23064265875424353</v>
      </c>
      <c r="K888" s="27" t="str">
        <f t="shared" si="115"/>
        <v>DEJAR</v>
      </c>
      <c r="L888" s="27" t="str">
        <f t="shared" si="116"/>
        <v>DEPURAR</v>
      </c>
      <c r="M888" s="27" t="str">
        <f t="shared" si="117"/>
        <v>DEPURAR</v>
      </c>
    </row>
    <row r="889" spans="1:13" x14ac:dyDescent="0.25">
      <c r="A889" t="s">
        <v>77</v>
      </c>
      <c r="B889">
        <v>3</v>
      </c>
      <c r="C889" s="63" t="s">
        <v>95</v>
      </c>
      <c r="D889" s="66">
        <v>22.7</v>
      </c>
      <c r="E889" s="61">
        <v>17</v>
      </c>
      <c r="F889" s="118">
        <f t="shared" si="113"/>
        <v>404.70876599999997</v>
      </c>
      <c r="G889" s="50">
        <v>0.1</v>
      </c>
      <c r="H889" s="83" t="s">
        <v>118</v>
      </c>
      <c r="I889" s="84">
        <f t="shared" si="129"/>
        <v>229.20054686781427</v>
      </c>
      <c r="J889" s="27">
        <f t="shared" si="114"/>
        <v>1.1460027343390713</v>
      </c>
      <c r="K889" s="27" t="str">
        <f t="shared" si="115"/>
        <v>DEJAR</v>
      </c>
      <c r="L889" s="27" t="str">
        <f t="shared" si="116"/>
        <v>DEJAR</v>
      </c>
      <c r="M889" s="27" t="str">
        <f t="shared" si="117"/>
        <v>DEJAR</v>
      </c>
    </row>
    <row r="890" spans="1:13" x14ac:dyDescent="0.25">
      <c r="A890" t="s">
        <v>77</v>
      </c>
      <c r="B890" s="61">
        <v>4</v>
      </c>
      <c r="C890" s="63" t="s">
        <v>95</v>
      </c>
      <c r="D890" s="66">
        <v>11.1</v>
      </c>
      <c r="E890" s="61">
        <v>4</v>
      </c>
      <c r="F890" s="118">
        <f t="shared" si="113"/>
        <v>96.769133999999994</v>
      </c>
      <c r="G890" s="50">
        <v>0.1</v>
      </c>
      <c r="H890" s="83" t="s">
        <v>118</v>
      </c>
      <c r="I890" s="84">
        <f t="shared" si="129"/>
        <v>43.352205994080116</v>
      </c>
      <c r="J890" s="27">
        <f t="shared" si="114"/>
        <v>0.21676102997040056</v>
      </c>
      <c r="K890" s="27" t="str">
        <f t="shared" si="115"/>
        <v>DEJAR</v>
      </c>
      <c r="L890" s="27" t="str">
        <f t="shared" si="116"/>
        <v>DEPURAR</v>
      </c>
      <c r="M890" s="27" t="str">
        <f t="shared" si="117"/>
        <v>DEPURAR</v>
      </c>
    </row>
    <row r="891" spans="1:13" x14ac:dyDescent="0.25">
      <c r="A891" t="s">
        <v>77</v>
      </c>
      <c r="B891">
        <v>5</v>
      </c>
      <c r="C891" s="63" t="s">
        <v>95</v>
      </c>
      <c r="D891" s="66">
        <v>30</v>
      </c>
      <c r="E891" s="61">
        <v>9</v>
      </c>
      <c r="F891" s="118">
        <f t="shared" si="113"/>
        <v>706.86</v>
      </c>
      <c r="G891" s="50">
        <v>0.1</v>
      </c>
      <c r="H891" s="83" t="s">
        <v>118</v>
      </c>
      <c r="I891" s="84">
        <f t="shared" si="129"/>
        <v>438.61364745199307</v>
      </c>
      <c r="J891" s="27">
        <f t="shared" si="114"/>
        <v>2.1930682372599652</v>
      </c>
      <c r="K891" s="27" t="str">
        <f t="shared" si="115"/>
        <v>DEJAR</v>
      </c>
      <c r="L891" s="27" t="str">
        <f t="shared" si="116"/>
        <v>DEJAR</v>
      </c>
      <c r="M891" s="27" t="str">
        <f t="shared" si="117"/>
        <v>DEJAR</v>
      </c>
    </row>
    <row r="892" spans="1:13" x14ac:dyDescent="0.25">
      <c r="A892" t="s">
        <v>77</v>
      </c>
      <c r="B892">
        <v>6</v>
      </c>
      <c r="C892" s="63" t="s">
        <v>95</v>
      </c>
      <c r="D892" s="66">
        <v>27.8</v>
      </c>
      <c r="E892" s="61">
        <v>9</v>
      </c>
      <c r="F892" s="118">
        <f t="shared" si="113"/>
        <v>606.98853600000007</v>
      </c>
      <c r="G892" s="50">
        <v>0.1</v>
      </c>
      <c r="H892" s="83" t="s">
        <v>118</v>
      </c>
      <c r="I892" s="84">
        <f t="shared" si="129"/>
        <v>367.36015705094513</v>
      </c>
      <c r="J892" s="27">
        <f t="shared" si="114"/>
        <v>1.8368007852547257</v>
      </c>
      <c r="K892" s="27" t="str">
        <f t="shared" si="115"/>
        <v>DEJAR</v>
      </c>
      <c r="L892" s="27" t="str">
        <f t="shared" si="116"/>
        <v>DEJAR</v>
      </c>
      <c r="M892" s="27" t="str">
        <f t="shared" si="117"/>
        <v>DEJAR</v>
      </c>
    </row>
    <row r="893" spans="1:13" x14ac:dyDescent="0.25">
      <c r="A893" t="s">
        <v>77</v>
      </c>
      <c r="B893" s="61">
        <v>7</v>
      </c>
      <c r="C893" s="63" t="s">
        <v>95</v>
      </c>
      <c r="D893" s="66">
        <v>44.5</v>
      </c>
      <c r="E893" s="61">
        <v>25</v>
      </c>
      <c r="F893" s="118">
        <f t="shared" si="113"/>
        <v>1555.28835</v>
      </c>
      <c r="G893" s="50">
        <v>0.1</v>
      </c>
      <c r="H893" s="83" t="s">
        <v>118</v>
      </c>
      <c r="I893" s="84">
        <f t="shared" si="129"/>
        <v>1098.1567091824372</v>
      </c>
      <c r="J893" s="27">
        <f t="shared" si="114"/>
        <v>5.4907835459121852</v>
      </c>
      <c r="K893" s="27" t="str">
        <f t="shared" si="115"/>
        <v>DEJAR</v>
      </c>
      <c r="L893" s="27" t="str">
        <f t="shared" si="116"/>
        <v>DEJAR</v>
      </c>
      <c r="M893" s="27" t="str">
        <f t="shared" si="117"/>
        <v>DEJAR</v>
      </c>
    </row>
    <row r="894" spans="1:13" x14ac:dyDescent="0.25">
      <c r="A894" t="s">
        <v>77</v>
      </c>
      <c r="B894">
        <v>8</v>
      </c>
      <c r="C894" s="63" t="s">
        <v>95</v>
      </c>
      <c r="D894" s="66">
        <v>30</v>
      </c>
      <c r="E894" s="61">
        <v>9</v>
      </c>
      <c r="F894" s="118">
        <f t="shared" si="113"/>
        <v>706.86</v>
      </c>
      <c r="G894" s="50">
        <v>0.1</v>
      </c>
      <c r="H894" s="83" t="s">
        <v>118</v>
      </c>
      <c r="I894" s="84">
        <f t="shared" si="129"/>
        <v>438.61364745199307</v>
      </c>
      <c r="J894" s="27">
        <f t="shared" si="114"/>
        <v>2.1930682372599652</v>
      </c>
      <c r="K894" s="27" t="str">
        <f t="shared" si="115"/>
        <v>DEJAR</v>
      </c>
      <c r="L894" s="27" t="str">
        <f t="shared" si="116"/>
        <v>DEJAR</v>
      </c>
      <c r="M894" s="27" t="str">
        <f t="shared" si="117"/>
        <v>DEJAR</v>
      </c>
    </row>
    <row r="895" spans="1:13" x14ac:dyDescent="0.25">
      <c r="A895" t="s">
        <v>77</v>
      </c>
      <c r="B895">
        <v>9</v>
      </c>
      <c r="C895" s="63" t="s">
        <v>106</v>
      </c>
      <c r="D895" s="66">
        <v>13.9</v>
      </c>
      <c r="E895" s="61">
        <v>7</v>
      </c>
      <c r="F895" s="118">
        <f t="shared" si="113"/>
        <v>151.74713400000002</v>
      </c>
      <c r="G895" s="50">
        <v>0.1</v>
      </c>
      <c r="H895" s="50" t="s">
        <v>119</v>
      </c>
      <c r="I895" s="84">
        <f>0.13647*D895^2.38351</f>
        <v>72.347644868176644</v>
      </c>
      <c r="J895" s="27">
        <f t="shared" si="114"/>
        <v>0.36173822434088321</v>
      </c>
      <c r="K895" s="27" t="str">
        <f t="shared" si="115"/>
        <v>DEJAR</v>
      </c>
      <c r="L895" s="27" t="str">
        <f t="shared" si="116"/>
        <v>DEJAR</v>
      </c>
      <c r="M895" s="27" t="str">
        <f t="shared" si="117"/>
        <v>DEJAR</v>
      </c>
    </row>
    <row r="896" spans="1:13" x14ac:dyDescent="0.25">
      <c r="A896" t="s">
        <v>77</v>
      </c>
      <c r="B896" s="61">
        <v>10</v>
      </c>
      <c r="C896" s="63" t="s">
        <v>95</v>
      </c>
      <c r="D896" s="66">
        <v>35.299999999999997</v>
      </c>
      <c r="E896" s="61">
        <v>16</v>
      </c>
      <c r="F896" s="118">
        <f t="shared" si="113"/>
        <v>978.67908599999976</v>
      </c>
      <c r="G896" s="50">
        <v>0.1</v>
      </c>
      <c r="H896" s="83" t="s">
        <v>118</v>
      </c>
      <c r="I896" s="84">
        <f t="shared" ref="I896:I897" si="130">0.15991*D896^2.32764</f>
        <v>640.52773350485745</v>
      </c>
      <c r="J896" s="27">
        <f t="shared" si="114"/>
        <v>3.2026386675242873</v>
      </c>
      <c r="K896" s="27" t="str">
        <f t="shared" si="115"/>
        <v>DEJAR</v>
      </c>
      <c r="L896" s="27" t="str">
        <f t="shared" si="116"/>
        <v>DEJAR</v>
      </c>
      <c r="M896" s="27" t="str">
        <f t="shared" si="117"/>
        <v>DEJAR</v>
      </c>
    </row>
    <row r="897" spans="1:13" x14ac:dyDescent="0.25">
      <c r="A897" t="s">
        <v>77</v>
      </c>
      <c r="B897">
        <v>11</v>
      </c>
      <c r="C897" s="63" t="s">
        <v>95</v>
      </c>
      <c r="D897" s="66">
        <v>25.6</v>
      </c>
      <c r="E897" s="61">
        <v>16</v>
      </c>
      <c r="F897" s="118">
        <f t="shared" si="113"/>
        <v>514.71974400000011</v>
      </c>
      <c r="G897" s="50">
        <v>0.1</v>
      </c>
      <c r="H897" s="83" t="s">
        <v>118</v>
      </c>
      <c r="I897" s="84">
        <f t="shared" si="130"/>
        <v>303.21542879511406</v>
      </c>
      <c r="J897" s="27">
        <f t="shared" si="114"/>
        <v>1.51607714397557</v>
      </c>
      <c r="K897" s="27" t="str">
        <f t="shared" si="115"/>
        <v>DEJAR</v>
      </c>
      <c r="L897" s="27" t="str">
        <f t="shared" si="116"/>
        <v>DEJAR</v>
      </c>
      <c r="M897" s="27" t="str">
        <f t="shared" si="117"/>
        <v>DEJAR</v>
      </c>
    </row>
    <row r="898" spans="1:13" x14ac:dyDescent="0.25">
      <c r="A898" t="s">
        <v>77</v>
      </c>
      <c r="B898">
        <v>12</v>
      </c>
      <c r="C898" s="63" t="s">
        <v>94</v>
      </c>
      <c r="D898" s="66">
        <v>11.4</v>
      </c>
      <c r="E898" s="61">
        <v>4</v>
      </c>
      <c r="F898" s="118">
        <f t="shared" si="113"/>
        <v>102.07058400000001</v>
      </c>
      <c r="G898" s="50">
        <v>0.1</v>
      </c>
      <c r="H898" s="50" t="s">
        <v>119</v>
      </c>
      <c r="I898" s="84">
        <f>0.13647*D898^2.38351</f>
        <v>45.100408314237328</v>
      </c>
      <c r="J898" s="27">
        <f t="shared" si="114"/>
        <v>0.22550204157118661</v>
      </c>
      <c r="K898" s="27" t="str">
        <f t="shared" si="115"/>
        <v>DEJAR</v>
      </c>
      <c r="L898" s="27" t="str">
        <f t="shared" si="116"/>
        <v>DEPURAR</v>
      </c>
      <c r="M898" s="27" t="str">
        <f t="shared" si="117"/>
        <v>DEPURAR</v>
      </c>
    </row>
    <row r="899" spans="1:13" x14ac:dyDescent="0.25">
      <c r="A899" t="s">
        <v>77</v>
      </c>
      <c r="B899" s="61">
        <v>13</v>
      </c>
      <c r="C899" s="63" t="s">
        <v>95</v>
      </c>
      <c r="D899" s="66">
        <v>28.7</v>
      </c>
      <c r="E899" s="61">
        <v>22</v>
      </c>
      <c r="F899" s="118">
        <f t="shared" ref="F899:F962" si="131">(3.1416/4)*D899^2</f>
        <v>646.92612599999995</v>
      </c>
      <c r="G899" s="50">
        <v>0.1</v>
      </c>
      <c r="H899" s="83" t="s">
        <v>118</v>
      </c>
      <c r="I899" s="84">
        <f>0.15991*D899^2.32764</f>
        <v>395.63967951259599</v>
      </c>
      <c r="J899" s="27">
        <f t="shared" ref="J899:J962" si="132">((I899/1000)*0.5)/G899</f>
        <v>1.9781983975629798</v>
      </c>
      <c r="K899" s="27" t="str">
        <f t="shared" ref="K899:K962" si="133">+IF(D899&gt;=10,"DEJAR","DEPURAR")</f>
        <v>DEJAR</v>
      </c>
      <c r="L899" s="27" t="str">
        <f t="shared" ref="L899:L962" si="134">+IF(E899&gt;=5,"DEJAR","DEPURAR")</f>
        <v>DEJAR</v>
      </c>
      <c r="M899" s="27" t="str">
        <f t="shared" ref="M899:M962" si="135">+IF(AND(K899="DEJAR",L899="DEJAR"),"DEJAR","DEPURAR")</f>
        <v>DEJAR</v>
      </c>
    </row>
    <row r="900" spans="1:13" x14ac:dyDescent="0.25">
      <c r="A900" t="s">
        <v>77</v>
      </c>
      <c r="B900">
        <v>14</v>
      </c>
      <c r="C900" s="63" t="s">
        <v>106</v>
      </c>
      <c r="D900" s="66">
        <v>10.3</v>
      </c>
      <c r="E900" s="61">
        <v>3</v>
      </c>
      <c r="F900" s="118">
        <f t="shared" si="131"/>
        <v>83.323086000000018</v>
      </c>
      <c r="G900" s="50">
        <v>0.1</v>
      </c>
      <c r="H900" s="50" t="s">
        <v>119</v>
      </c>
      <c r="I900" s="84">
        <f>0.13647*D900^2.38351</f>
        <v>35.411542524253072</v>
      </c>
      <c r="J900" s="27">
        <f t="shared" si="132"/>
        <v>0.17705771262126532</v>
      </c>
      <c r="K900" s="27" t="str">
        <f t="shared" si="133"/>
        <v>DEJAR</v>
      </c>
      <c r="L900" s="27" t="str">
        <f t="shared" si="134"/>
        <v>DEPURAR</v>
      </c>
      <c r="M900" s="27" t="str">
        <f t="shared" si="135"/>
        <v>DEPURAR</v>
      </c>
    </row>
    <row r="901" spans="1:13" x14ac:dyDescent="0.25">
      <c r="A901" t="s">
        <v>77</v>
      </c>
      <c r="B901">
        <v>15</v>
      </c>
      <c r="C901" s="63" t="s">
        <v>95</v>
      </c>
      <c r="D901" s="66">
        <v>20.5</v>
      </c>
      <c r="E901" s="61">
        <v>9</v>
      </c>
      <c r="F901" s="118">
        <f t="shared" si="131"/>
        <v>330.06434999999999</v>
      </c>
      <c r="G901" s="50">
        <v>0.1</v>
      </c>
      <c r="H901" s="83" t="s">
        <v>118</v>
      </c>
      <c r="I901" s="84">
        <f>0.15991*D901^2.32764</f>
        <v>180.78665962471501</v>
      </c>
      <c r="J901" s="27">
        <f t="shared" si="132"/>
        <v>0.90393329812357504</v>
      </c>
      <c r="K901" s="27" t="str">
        <f t="shared" si="133"/>
        <v>DEJAR</v>
      </c>
      <c r="L901" s="27" t="str">
        <f t="shared" si="134"/>
        <v>DEJAR</v>
      </c>
      <c r="M901" s="27" t="str">
        <f t="shared" si="135"/>
        <v>DEJAR</v>
      </c>
    </row>
    <row r="902" spans="1:13" x14ac:dyDescent="0.25">
      <c r="A902" t="s">
        <v>77</v>
      </c>
      <c r="B902" s="61">
        <v>16</v>
      </c>
      <c r="C902" s="63" t="s">
        <v>106</v>
      </c>
      <c r="D902" s="66">
        <v>11.7</v>
      </c>
      <c r="E902" s="61">
        <v>5</v>
      </c>
      <c r="F902" s="118">
        <f t="shared" si="131"/>
        <v>107.51340599999999</v>
      </c>
      <c r="G902" s="50">
        <v>0.1</v>
      </c>
      <c r="H902" s="50" t="s">
        <v>119</v>
      </c>
      <c r="I902" s="84">
        <f>0.13647*D902^2.38351</f>
        <v>47.980953572819153</v>
      </c>
      <c r="J902" s="27">
        <f t="shared" si="132"/>
        <v>0.23990476786409576</v>
      </c>
      <c r="K902" s="27" t="str">
        <f t="shared" si="133"/>
        <v>DEJAR</v>
      </c>
      <c r="L902" s="27" t="str">
        <f t="shared" si="134"/>
        <v>DEJAR</v>
      </c>
      <c r="M902" s="27" t="str">
        <f t="shared" si="135"/>
        <v>DEJAR</v>
      </c>
    </row>
    <row r="903" spans="1:13" x14ac:dyDescent="0.25">
      <c r="A903" t="s">
        <v>77</v>
      </c>
      <c r="B903">
        <v>17</v>
      </c>
      <c r="C903" s="63" t="s">
        <v>95</v>
      </c>
      <c r="D903" s="66">
        <v>25.6</v>
      </c>
      <c r="E903" s="61">
        <v>9</v>
      </c>
      <c r="F903" s="118">
        <f t="shared" si="131"/>
        <v>514.71974400000011</v>
      </c>
      <c r="G903" s="50">
        <v>0.1</v>
      </c>
      <c r="H903" s="83" t="s">
        <v>118</v>
      </c>
      <c r="I903" s="84">
        <f>0.15991*D903^2.32764</f>
        <v>303.21542879511406</v>
      </c>
      <c r="J903" s="27">
        <f t="shared" si="132"/>
        <v>1.51607714397557</v>
      </c>
      <c r="K903" s="27" t="str">
        <f t="shared" si="133"/>
        <v>DEJAR</v>
      </c>
      <c r="L903" s="27" t="str">
        <f t="shared" si="134"/>
        <v>DEJAR</v>
      </c>
      <c r="M903" s="27" t="str">
        <f t="shared" si="135"/>
        <v>DEJAR</v>
      </c>
    </row>
    <row r="904" spans="1:13" x14ac:dyDescent="0.25">
      <c r="A904" t="s">
        <v>77</v>
      </c>
      <c r="B904">
        <v>18</v>
      </c>
      <c r="C904" s="63" t="s">
        <v>106</v>
      </c>
      <c r="D904" s="66">
        <v>10</v>
      </c>
      <c r="E904" s="61">
        <v>5</v>
      </c>
      <c r="F904" s="118">
        <f t="shared" si="131"/>
        <v>78.539999999999992</v>
      </c>
      <c r="G904" s="50">
        <v>0.1</v>
      </c>
      <c r="H904" s="50" t="s">
        <v>119</v>
      </c>
      <c r="I904" s="84">
        <f>0.13647*D904^2.38351</f>
        <v>33.002526735248487</v>
      </c>
      <c r="J904" s="27">
        <f t="shared" si="132"/>
        <v>0.16501263367624242</v>
      </c>
      <c r="K904" s="27" t="str">
        <f t="shared" si="133"/>
        <v>DEJAR</v>
      </c>
      <c r="L904" s="27" t="str">
        <f t="shared" si="134"/>
        <v>DEJAR</v>
      </c>
      <c r="M904" s="27" t="str">
        <f t="shared" si="135"/>
        <v>DEJAR</v>
      </c>
    </row>
    <row r="905" spans="1:13" x14ac:dyDescent="0.25">
      <c r="A905" t="s">
        <v>77</v>
      </c>
      <c r="B905" s="61">
        <v>19</v>
      </c>
      <c r="C905" s="63" t="s">
        <v>95</v>
      </c>
      <c r="D905" s="66">
        <v>25.2</v>
      </c>
      <c r="E905" s="61">
        <v>9</v>
      </c>
      <c r="F905" s="118">
        <f t="shared" si="131"/>
        <v>498.76041599999996</v>
      </c>
      <c r="G905" s="50">
        <v>0.1</v>
      </c>
      <c r="H905" s="83" t="s">
        <v>118</v>
      </c>
      <c r="I905" s="84">
        <f t="shared" ref="I905:I914" si="136">0.15991*D905^2.32764</f>
        <v>292.30185940526428</v>
      </c>
      <c r="J905" s="27">
        <f t="shared" si="132"/>
        <v>1.4615092970263213</v>
      </c>
      <c r="K905" s="27" t="str">
        <f t="shared" si="133"/>
        <v>DEJAR</v>
      </c>
      <c r="L905" s="27" t="str">
        <f t="shared" si="134"/>
        <v>DEJAR</v>
      </c>
      <c r="M905" s="27" t="str">
        <f t="shared" si="135"/>
        <v>DEJAR</v>
      </c>
    </row>
    <row r="906" spans="1:13" x14ac:dyDescent="0.25">
      <c r="A906" t="s">
        <v>77</v>
      </c>
      <c r="B906">
        <v>20</v>
      </c>
      <c r="C906" s="63" t="s">
        <v>95</v>
      </c>
      <c r="D906" s="66">
        <v>29</v>
      </c>
      <c r="E906" s="61">
        <v>15</v>
      </c>
      <c r="F906" s="118">
        <f t="shared" si="131"/>
        <v>660.52139999999997</v>
      </c>
      <c r="G906" s="50">
        <v>0.1</v>
      </c>
      <c r="H906" s="83" t="s">
        <v>118</v>
      </c>
      <c r="I906" s="84">
        <f t="shared" si="136"/>
        <v>405.3327536426039</v>
      </c>
      <c r="J906" s="27">
        <f t="shared" si="132"/>
        <v>2.0266637682130195</v>
      </c>
      <c r="K906" s="27" t="str">
        <f t="shared" si="133"/>
        <v>DEJAR</v>
      </c>
      <c r="L906" s="27" t="str">
        <f t="shared" si="134"/>
        <v>DEJAR</v>
      </c>
      <c r="M906" s="27" t="str">
        <f t="shared" si="135"/>
        <v>DEJAR</v>
      </c>
    </row>
    <row r="907" spans="1:13" x14ac:dyDescent="0.25">
      <c r="A907" t="s">
        <v>77</v>
      </c>
      <c r="B907">
        <v>21</v>
      </c>
      <c r="C907" s="63" t="s">
        <v>95</v>
      </c>
      <c r="D907" s="66">
        <v>27.5</v>
      </c>
      <c r="E907" s="61">
        <v>17</v>
      </c>
      <c r="F907" s="118">
        <f t="shared" si="131"/>
        <v>593.95875000000001</v>
      </c>
      <c r="G907" s="50">
        <v>0.1</v>
      </c>
      <c r="H907" s="83" t="s">
        <v>118</v>
      </c>
      <c r="I907" s="84">
        <f t="shared" si="136"/>
        <v>358.19867476223197</v>
      </c>
      <c r="J907" s="27">
        <f t="shared" si="132"/>
        <v>1.7909933738111599</v>
      </c>
      <c r="K907" s="27" t="str">
        <f t="shared" si="133"/>
        <v>DEJAR</v>
      </c>
      <c r="L907" s="27" t="str">
        <f t="shared" si="134"/>
        <v>DEJAR</v>
      </c>
      <c r="M907" s="27" t="str">
        <f t="shared" si="135"/>
        <v>DEJAR</v>
      </c>
    </row>
    <row r="908" spans="1:13" x14ac:dyDescent="0.25">
      <c r="A908" t="s">
        <v>77</v>
      </c>
      <c r="B908" s="61">
        <v>22</v>
      </c>
      <c r="C908" s="63" t="s">
        <v>95</v>
      </c>
      <c r="D908" s="66">
        <v>34.700000000000003</v>
      </c>
      <c r="E908" s="61">
        <v>28</v>
      </c>
      <c r="F908" s="118">
        <f t="shared" si="131"/>
        <v>945.69228600000008</v>
      </c>
      <c r="G908" s="50">
        <v>0.1</v>
      </c>
      <c r="H908" s="83" t="s">
        <v>118</v>
      </c>
      <c r="I908" s="84">
        <f t="shared" si="136"/>
        <v>615.47174753877323</v>
      </c>
      <c r="J908" s="27">
        <f t="shared" si="132"/>
        <v>3.0773587376938658</v>
      </c>
      <c r="K908" s="27" t="str">
        <f t="shared" si="133"/>
        <v>DEJAR</v>
      </c>
      <c r="L908" s="27" t="str">
        <f t="shared" si="134"/>
        <v>DEJAR</v>
      </c>
      <c r="M908" s="27" t="str">
        <f t="shared" si="135"/>
        <v>DEJAR</v>
      </c>
    </row>
    <row r="909" spans="1:13" x14ac:dyDescent="0.25">
      <c r="A909" t="s">
        <v>77</v>
      </c>
      <c r="B909">
        <v>23</v>
      </c>
      <c r="C909" s="63" t="s">
        <v>95</v>
      </c>
      <c r="D909" s="66">
        <v>33.799999999999997</v>
      </c>
      <c r="E909" s="61">
        <v>15</v>
      </c>
      <c r="F909" s="118">
        <f t="shared" si="131"/>
        <v>897.27237599999989</v>
      </c>
      <c r="G909" s="50">
        <v>0.1</v>
      </c>
      <c r="H909" s="83" t="s">
        <v>118</v>
      </c>
      <c r="I909" s="84">
        <f t="shared" si="136"/>
        <v>578.95297710539774</v>
      </c>
      <c r="J909" s="27">
        <f t="shared" si="132"/>
        <v>2.8947648855269885</v>
      </c>
      <c r="K909" s="27" t="str">
        <f t="shared" si="133"/>
        <v>DEJAR</v>
      </c>
      <c r="L909" s="27" t="str">
        <f t="shared" si="134"/>
        <v>DEJAR</v>
      </c>
      <c r="M909" s="27" t="str">
        <f t="shared" si="135"/>
        <v>DEJAR</v>
      </c>
    </row>
    <row r="910" spans="1:13" x14ac:dyDescent="0.25">
      <c r="A910" t="s">
        <v>77</v>
      </c>
      <c r="B910">
        <v>24</v>
      </c>
      <c r="C910" s="63" t="s">
        <v>95</v>
      </c>
      <c r="D910" s="66">
        <v>16.2</v>
      </c>
      <c r="E910" s="61">
        <v>13</v>
      </c>
      <c r="F910" s="118">
        <f t="shared" si="131"/>
        <v>206.12037599999999</v>
      </c>
      <c r="G910" s="50">
        <v>0.1</v>
      </c>
      <c r="H910" s="83" t="s">
        <v>118</v>
      </c>
      <c r="I910" s="84">
        <f t="shared" si="136"/>
        <v>104.51801468449662</v>
      </c>
      <c r="J910" s="27">
        <f t="shared" si="132"/>
        <v>0.52259007342248309</v>
      </c>
      <c r="K910" s="27" t="str">
        <f t="shared" si="133"/>
        <v>DEJAR</v>
      </c>
      <c r="L910" s="27" t="str">
        <f t="shared" si="134"/>
        <v>DEJAR</v>
      </c>
      <c r="M910" s="27" t="str">
        <f t="shared" si="135"/>
        <v>DEJAR</v>
      </c>
    </row>
    <row r="911" spans="1:13" x14ac:dyDescent="0.25">
      <c r="A911" t="s">
        <v>77</v>
      </c>
      <c r="B911" s="61">
        <v>25</v>
      </c>
      <c r="C911" s="63" t="s">
        <v>95</v>
      </c>
      <c r="D911" s="66">
        <v>19.3</v>
      </c>
      <c r="E911" s="61">
        <v>15</v>
      </c>
      <c r="F911" s="118">
        <f t="shared" si="131"/>
        <v>292.55364600000001</v>
      </c>
      <c r="G911" s="50">
        <v>0.1</v>
      </c>
      <c r="H911" s="83" t="s">
        <v>118</v>
      </c>
      <c r="I911" s="84">
        <f t="shared" si="136"/>
        <v>157.10508355131083</v>
      </c>
      <c r="J911" s="27">
        <f t="shared" si="132"/>
        <v>0.78552541775655416</v>
      </c>
      <c r="K911" s="27" t="str">
        <f t="shared" si="133"/>
        <v>DEJAR</v>
      </c>
      <c r="L911" s="27" t="str">
        <f t="shared" si="134"/>
        <v>DEJAR</v>
      </c>
      <c r="M911" s="27" t="str">
        <f t="shared" si="135"/>
        <v>DEJAR</v>
      </c>
    </row>
    <row r="912" spans="1:13" x14ac:dyDescent="0.25">
      <c r="A912" t="s">
        <v>77</v>
      </c>
      <c r="B912">
        <v>26</v>
      </c>
      <c r="C912" s="63" t="s">
        <v>95</v>
      </c>
      <c r="D912" s="66">
        <v>30.3</v>
      </c>
      <c r="E912" s="61">
        <v>20</v>
      </c>
      <c r="F912" s="118">
        <f t="shared" si="131"/>
        <v>721.06788600000004</v>
      </c>
      <c r="G912" s="50">
        <v>0.1</v>
      </c>
      <c r="H912" s="83" t="s">
        <v>118</v>
      </c>
      <c r="I912" s="84">
        <f t="shared" si="136"/>
        <v>448.89083973254964</v>
      </c>
      <c r="J912" s="27">
        <f t="shared" si="132"/>
        <v>2.2444541986627478</v>
      </c>
      <c r="K912" s="27" t="str">
        <f t="shared" si="133"/>
        <v>DEJAR</v>
      </c>
      <c r="L912" s="27" t="str">
        <f t="shared" si="134"/>
        <v>DEJAR</v>
      </c>
      <c r="M912" s="27" t="str">
        <f t="shared" si="135"/>
        <v>DEJAR</v>
      </c>
    </row>
    <row r="913" spans="1:13" x14ac:dyDescent="0.25">
      <c r="A913" t="s">
        <v>77</v>
      </c>
      <c r="B913">
        <v>27</v>
      </c>
      <c r="C913" s="63" t="s">
        <v>95</v>
      </c>
      <c r="D913" s="66">
        <v>39.5</v>
      </c>
      <c r="E913" s="61">
        <v>17</v>
      </c>
      <c r="F913" s="118">
        <f t="shared" si="131"/>
        <v>1225.4203499999999</v>
      </c>
      <c r="G913" s="50">
        <v>0.1</v>
      </c>
      <c r="H913" s="83" t="s">
        <v>118</v>
      </c>
      <c r="I913" s="84">
        <f t="shared" si="136"/>
        <v>832.10644716957381</v>
      </c>
      <c r="J913" s="27">
        <f t="shared" si="132"/>
        <v>4.1605322358478691</v>
      </c>
      <c r="K913" s="27" t="str">
        <f t="shared" si="133"/>
        <v>DEJAR</v>
      </c>
      <c r="L913" s="27" t="str">
        <f t="shared" si="134"/>
        <v>DEJAR</v>
      </c>
      <c r="M913" s="27" t="str">
        <f t="shared" si="135"/>
        <v>DEJAR</v>
      </c>
    </row>
    <row r="914" spans="1:13" x14ac:dyDescent="0.25">
      <c r="A914" t="s">
        <v>77</v>
      </c>
      <c r="B914" s="61">
        <v>28</v>
      </c>
      <c r="C914" s="63" t="s">
        <v>95</v>
      </c>
      <c r="D914" s="66">
        <v>29.9</v>
      </c>
      <c r="E914" s="61">
        <v>16</v>
      </c>
      <c r="F914" s="118">
        <f t="shared" si="131"/>
        <v>702.15545399999985</v>
      </c>
      <c r="G914" s="50">
        <v>0.1</v>
      </c>
      <c r="H914" s="83" t="s">
        <v>118</v>
      </c>
      <c r="I914" s="84">
        <f t="shared" si="136"/>
        <v>435.21805932853579</v>
      </c>
      <c r="J914" s="27">
        <f t="shared" si="132"/>
        <v>2.1760902966426787</v>
      </c>
      <c r="K914" s="27" t="str">
        <f t="shared" si="133"/>
        <v>DEJAR</v>
      </c>
      <c r="L914" s="27" t="str">
        <f t="shared" si="134"/>
        <v>DEJAR</v>
      </c>
      <c r="M914" s="27" t="str">
        <f t="shared" si="135"/>
        <v>DEJAR</v>
      </c>
    </row>
    <row r="915" spans="1:13" x14ac:dyDescent="0.25">
      <c r="A915" t="s">
        <v>77</v>
      </c>
      <c r="B915">
        <v>29</v>
      </c>
      <c r="C915" s="63" t="s">
        <v>106</v>
      </c>
      <c r="D915" s="66">
        <v>21.4</v>
      </c>
      <c r="E915" s="61">
        <v>8</v>
      </c>
      <c r="F915" s="118">
        <f t="shared" si="131"/>
        <v>359.68178399999994</v>
      </c>
      <c r="G915" s="50">
        <v>0.1</v>
      </c>
      <c r="H915" s="50" t="s">
        <v>119</v>
      </c>
      <c r="I915" s="84">
        <f>0.13647*D915^2.38351</f>
        <v>202.34464923024288</v>
      </c>
      <c r="J915" s="27">
        <f t="shared" si="132"/>
        <v>1.0117232461512142</v>
      </c>
      <c r="K915" s="27" t="str">
        <f t="shared" si="133"/>
        <v>DEJAR</v>
      </c>
      <c r="L915" s="27" t="str">
        <f t="shared" si="134"/>
        <v>DEJAR</v>
      </c>
      <c r="M915" s="27" t="str">
        <f t="shared" si="135"/>
        <v>DEJAR</v>
      </c>
    </row>
    <row r="916" spans="1:13" x14ac:dyDescent="0.25">
      <c r="A916" t="s">
        <v>77</v>
      </c>
      <c r="B916">
        <v>30</v>
      </c>
      <c r="C916" s="63" t="s">
        <v>95</v>
      </c>
      <c r="D916" s="66">
        <v>30.1</v>
      </c>
      <c r="E916" s="61">
        <v>28</v>
      </c>
      <c r="F916" s="118">
        <f t="shared" si="131"/>
        <v>711.58025400000008</v>
      </c>
      <c r="G916" s="50">
        <v>0.1</v>
      </c>
      <c r="H916" s="83" t="s">
        <v>118</v>
      </c>
      <c r="I916" s="84">
        <f>0.15991*D916^2.32764</f>
        <v>442.0242959468863</v>
      </c>
      <c r="J916" s="27">
        <f t="shared" si="132"/>
        <v>2.2101214797344313</v>
      </c>
      <c r="K916" s="27" t="str">
        <f t="shared" si="133"/>
        <v>DEJAR</v>
      </c>
      <c r="L916" s="27" t="str">
        <f t="shared" si="134"/>
        <v>DEJAR</v>
      </c>
      <c r="M916" s="27" t="str">
        <f t="shared" si="135"/>
        <v>DEJAR</v>
      </c>
    </row>
    <row r="917" spans="1:13" x14ac:dyDescent="0.25">
      <c r="A917" t="s">
        <v>77</v>
      </c>
      <c r="B917" s="61">
        <v>31</v>
      </c>
      <c r="C917" s="63" t="s">
        <v>106</v>
      </c>
      <c r="D917" s="66">
        <v>11.2</v>
      </c>
      <c r="E917" s="61">
        <v>5</v>
      </c>
      <c r="F917" s="118">
        <f t="shared" si="131"/>
        <v>98.520575999999991</v>
      </c>
      <c r="G917" s="50">
        <v>0.1</v>
      </c>
      <c r="H917" s="50" t="s">
        <v>119</v>
      </c>
      <c r="I917" s="84">
        <f t="shared" ref="I917:I921" si="137">0.13647*D917^2.38351</f>
        <v>43.237327341027445</v>
      </c>
      <c r="J917" s="27">
        <f t="shared" si="132"/>
        <v>0.21618663670513724</v>
      </c>
      <c r="K917" s="27" t="str">
        <f t="shared" si="133"/>
        <v>DEJAR</v>
      </c>
      <c r="L917" s="27" t="str">
        <f t="shared" si="134"/>
        <v>DEJAR</v>
      </c>
      <c r="M917" s="27" t="str">
        <f t="shared" si="135"/>
        <v>DEJAR</v>
      </c>
    </row>
    <row r="918" spans="1:13" x14ac:dyDescent="0.25">
      <c r="A918" t="s">
        <v>77</v>
      </c>
      <c r="B918">
        <v>32</v>
      </c>
      <c r="C918" s="63" t="s">
        <v>106</v>
      </c>
      <c r="D918" s="66">
        <v>23.7</v>
      </c>
      <c r="E918" s="61">
        <v>9</v>
      </c>
      <c r="F918" s="118">
        <f t="shared" si="131"/>
        <v>441.15132599999993</v>
      </c>
      <c r="G918" s="50">
        <v>0.1</v>
      </c>
      <c r="H918" s="50" t="s">
        <v>119</v>
      </c>
      <c r="I918" s="84">
        <f t="shared" si="137"/>
        <v>258.08550977924654</v>
      </c>
      <c r="J918" s="27">
        <f t="shared" si="132"/>
        <v>1.2904275488962327</v>
      </c>
      <c r="K918" s="27" t="str">
        <f t="shared" si="133"/>
        <v>DEJAR</v>
      </c>
      <c r="L918" s="27" t="str">
        <f t="shared" si="134"/>
        <v>DEJAR</v>
      </c>
      <c r="M918" s="27" t="str">
        <f t="shared" si="135"/>
        <v>DEJAR</v>
      </c>
    </row>
    <row r="919" spans="1:13" x14ac:dyDescent="0.25">
      <c r="A919" t="s">
        <v>77</v>
      </c>
      <c r="B919">
        <v>33</v>
      </c>
      <c r="C919" s="63" t="s">
        <v>94</v>
      </c>
      <c r="D919" s="66">
        <v>17</v>
      </c>
      <c r="E919" s="61">
        <v>8</v>
      </c>
      <c r="F919" s="118">
        <f t="shared" si="131"/>
        <v>226.98060000000001</v>
      </c>
      <c r="G919" s="50">
        <v>0.1</v>
      </c>
      <c r="H919" s="50" t="s">
        <v>119</v>
      </c>
      <c r="I919" s="84">
        <f t="shared" si="137"/>
        <v>116.90268878718483</v>
      </c>
      <c r="J919" s="27">
        <f t="shared" si="132"/>
        <v>0.58451344393592408</v>
      </c>
      <c r="K919" s="27" t="str">
        <f t="shared" si="133"/>
        <v>DEJAR</v>
      </c>
      <c r="L919" s="27" t="str">
        <f t="shared" si="134"/>
        <v>DEJAR</v>
      </c>
      <c r="M919" s="27" t="str">
        <f t="shared" si="135"/>
        <v>DEJAR</v>
      </c>
    </row>
    <row r="920" spans="1:13" x14ac:dyDescent="0.25">
      <c r="A920" t="s">
        <v>78</v>
      </c>
      <c r="B920">
        <v>1</v>
      </c>
      <c r="C920" s="63" t="s">
        <v>106</v>
      </c>
      <c r="D920" s="66">
        <v>15.2</v>
      </c>
      <c r="E920" s="61">
        <v>6</v>
      </c>
      <c r="F920" s="118">
        <f t="shared" si="131"/>
        <v>181.45881599999998</v>
      </c>
      <c r="G920" s="50">
        <v>0.1</v>
      </c>
      <c r="H920" s="50" t="s">
        <v>119</v>
      </c>
      <c r="I920" s="84">
        <f t="shared" si="137"/>
        <v>89.530951875655134</v>
      </c>
      <c r="J920" s="27">
        <f t="shared" si="132"/>
        <v>0.44765475937827565</v>
      </c>
      <c r="K920" s="27" t="str">
        <f t="shared" si="133"/>
        <v>DEJAR</v>
      </c>
      <c r="L920" s="27" t="str">
        <f t="shared" si="134"/>
        <v>DEJAR</v>
      </c>
      <c r="M920" s="27" t="str">
        <f t="shared" si="135"/>
        <v>DEJAR</v>
      </c>
    </row>
    <row r="921" spans="1:13" x14ac:dyDescent="0.25">
      <c r="A921" t="s">
        <v>78</v>
      </c>
      <c r="B921">
        <v>2</v>
      </c>
      <c r="C921" s="63" t="s">
        <v>106</v>
      </c>
      <c r="D921" s="66">
        <v>11</v>
      </c>
      <c r="E921" s="61">
        <v>4</v>
      </c>
      <c r="F921" s="118">
        <f t="shared" si="131"/>
        <v>95.0334</v>
      </c>
      <c r="G921" s="50">
        <v>0.1</v>
      </c>
      <c r="H921" s="50" t="s">
        <v>119</v>
      </c>
      <c r="I921" s="84">
        <f t="shared" si="137"/>
        <v>41.419711592222448</v>
      </c>
      <c r="J921" s="27">
        <f t="shared" si="132"/>
        <v>0.20709855796111223</v>
      </c>
      <c r="K921" s="27" t="str">
        <f t="shared" si="133"/>
        <v>DEJAR</v>
      </c>
      <c r="L921" s="27" t="str">
        <f t="shared" si="134"/>
        <v>DEPURAR</v>
      </c>
      <c r="M921" s="27" t="str">
        <f t="shared" si="135"/>
        <v>DEPURAR</v>
      </c>
    </row>
    <row r="922" spans="1:13" x14ac:dyDescent="0.25">
      <c r="A922" t="s">
        <v>78</v>
      </c>
      <c r="B922">
        <v>3</v>
      </c>
      <c r="C922" s="63" t="s">
        <v>95</v>
      </c>
      <c r="D922" s="66">
        <v>13.4</v>
      </c>
      <c r="E922" s="61">
        <v>8</v>
      </c>
      <c r="F922" s="118">
        <f t="shared" si="131"/>
        <v>141.02642399999999</v>
      </c>
      <c r="G922" s="50">
        <v>0.1</v>
      </c>
      <c r="H922" s="83" t="s">
        <v>118</v>
      </c>
      <c r="I922" s="84">
        <f t="shared" ref="I922:I925" si="138">0.15991*D922^2.32764</f>
        <v>67.200087128968363</v>
      </c>
      <c r="J922" s="27">
        <f t="shared" si="132"/>
        <v>0.33600043564484183</v>
      </c>
      <c r="K922" s="27" t="str">
        <f t="shared" si="133"/>
        <v>DEJAR</v>
      </c>
      <c r="L922" s="27" t="str">
        <f t="shared" si="134"/>
        <v>DEJAR</v>
      </c>
      <c r="M922" s="27" t="str">
        <f t="shared" si="135"/>
        <v>DEJAR</v>
      </c>
    </row>
    <row r="923" spans="1:13" x14ac:dyDescent="0.25">
      <c r="A923" t="s">
        <v>78</v>
      </c>
      <c r="B923">
        <v>4</v>
      </c>
      <c r="C923" s="63" t="s">
        <v>95</v>
      </c>
      <c r="D923" s="66">
        <v>28.7</v>
      </c>
      <c r="E923" s="61">
        <v>15</v>
      </c>
      <c r="F923" s="118">
        <f t="shared" si="131"/>
        <v>646.92612599999995</v>
      </c>
      <c r="G923" s="50">
        <v>0.1</v>
      </c>
      <c r="H923" s="83" t="s">
        <v>118</v>
      </c>
      <c r="I923" s="84">
        <f t="shared" si="138"/>
        <v>395.63967951259599</v>
      </c>
      <c r="J923" s="27">
        <f t="shared" si="132"/>
        <v>1.9781983975629798</v>
      </c>
      <c r="K923" s="27" t="str">
        <f t="shared" si="133"/>
        <v>DEJAR</v>
      </c>
      <c r="L923" s="27" t="str">
        <f t="shared" si="134"/>
        <v>DEJAR</v>
      </c>
      <c r="M923" s="27" t="str">
        <f t="shared" si="135"/>
        <v>DEJAR</v>
      </c>
    </row>
    <row r="924" spans="1:13" x14ac:dyDescent="0.25">
      <c r="A924" t="s">
        <v>78</v>
      </c>
      <c r="B924">
        <v>5</v>
      </c>
      <c r="C924" s="63" t="s">
        <v>95</v>
      </c>
      <c r="D924" s="66">
        <v>17.8</v>
      </c>
      <c r="E924" s="61">
        <v>25</v>
      </c>
      <c r="F924" s="118">
        <f t="shared" si="131"/>
        <v>248.84613600000003</v>
      </c>
      <c r="G924" s="50">
        <v>0.1</v>
      </c>
      <c r="H924" s="83" t="s">
        <v>118</v>
      </c>
      <c r="I924" s="84">
        <f t="shared" si="138"/>
        <v>130.13773311987885</v>
      </c>
      <c r="J924" s="27">
        <f t="shared" si="132"/>
        <v>0.65068866559939409</v>
      </c>
      <c r="K924" s="27" t="str">
        <f t="shared" si="133"/>
        <v>DEJAR</v>
      </c>
      <c r="L924" s="27" t="str">
        <f t="shared" si="134"/>
        <v>DEJAR</v>
      </c>
      <c r="M924" s="27" t="str">
        <f t="shared" si="135"/>
        <v>DEJAR</v>
      </c>
    </row>
    <row r="925" spans="1:13" x14ac:dyDescent="0.25">
      <c r="A925" t="s">
        <v>78</v>
      </c>
      <c r="B925">
        <v>6</v>
      </c>
      <c r="C925" s="63" t="s">
        <v>95</v>
      </c>
      <c r="D925" s="66">
        <v>15.1</v>
      </c>
      <c r="E925" s="61">
        <v>8</v>
      </c>
      <c r="F925" s="118">
        <f t="shared" si="131"/>
        <v>179.07905399999999</v>
      </c>
      <c r="G925" s="50">
        <v>0.1</v>
      </c>
      <c r="H925" s="83" t="s">
        <v>118</v>
      </c>
      <c r="I925" s="84">
        <f t="shared" si="138"/>
        <v>88.737977243177667</v>
      </c>
      <c r="J925" s="27">
        <f t="shared" si="132"/>
        <v>0.44368988621588834</v>
      </c>
      <c r="K925" s="27" t="str">
        <f t="shared" si="133"/>
        <v>DEJAR</v>
      </c>
      <c r="L925" s="27" t="str">
        <f t="shared" si="134"/>
        <v>DEJAR</v>
      </c>
      <c r="M925" s="27" t="str">
        <f t="shared" si="135"/>
        <v>DEJAR</v>
      </c>
    </row>
    <row r="926" spans="1:13" x14ac:dyDescent="0.25">
      <c r="A926" t="s">
        <v>78</v>
      </c>
      <c r="B926">
        <v>7</v>
      </c>
      <c r="C926" s="63" t="s">
        <v>106</v>
      </c>
      <c r="D926" s="66">
        <v>26.3</v>
      </c>
      <c r="E926" s="61">
        <v>9</v>
      </c>
      <c r="F926" s="118">
        <f t="shared" si="131"/>
        <v>543.25332600000002</v>
      </c>
      <c r="G926" s="50">
        <v>0.1</v>
      </c>
      <c r="H926" s="50" t="s">
        <v>119</v>
      </c>
      <c r="I926" s="84">
        <f>0.13647*D926^2.38351</f>
        <v>330.7622348363447</v>
      </c>
      <c r="J926" s="27">
        <f t="shared" si="132"/>
        <v>1.6538111741817234</v>
      </c>
      <c r="K926" s="27" t="str">
        <f t="shared" si="133"/>
        <v>DEJAR</v>
      </c>
      <c r="L926" s="27" t="str">
        <f t="shared" si="134"/>
        <v>DEJAR</v>
      </c>
      <c r="M926" s="27" t="str">
        <f t="shared" si="135"/>
        <v>DEJAR</v>
      </c>
    </row>
    <row r="927" spans="1:13" x14ac:dyDescent="0.25">
      <c r="A927" t="s">
        <v>78</v>
      </c>
      <c r="B927">
        <v>8</v>
      </c>
      <c r="C927" s="63" t="s">
        <v>95</v>
      </c>
      <c r="D927" s="66">
        <v>12.5</v>
      </c>
      <c r="E927" s="61">
        <v>17</v>
      </c>
      <c r="F927" s="118">
        <f t="shared" si="131"/>
        <v>122.71875</v>
      </c>
      <c r="G927" s="50">
        <v>0.1</v>
      </c>
      <c r="H927" s="83" t="s">
        <v>118</v>
      </c>
      <c r="I927" s="84">
        <f t="shared" ref="I927:I931" si="139">0.15991*D927^2.32764</f>
        <v>57.159345325416837</v>
      </c>
      <c r="J927" s="27">
        <f t="shared" si="132"/>
        <v>0.28579672662708416</v>
      </c>
      <c r="K927" s="27" t="str">
        <f t="shared" si="133"/>
        <v>DEJAR</v>
      </c>
      <c r="L927" s="27" t="str">
        <f t="shared" si="134"/>
        <v>DEJAR</v>
      </c>
      <c r="M927" s="27" t="str">
        <f t="shared" si="135"/>
        <v>DEJAR</v>
      </c>
    </row>
    <row r="928" spans="1:13" x14ac:dyDescent="0.25">
      <c r="A928" t="s">
        <v>78</v>
      </c>
      <c r="B928">
        <v>9</v>
      </c>
      <c r="C928" s="63" t="s">
        <v>95</v>
      </c>
      <c r="D928" s="66">
        <v>17</v>
      </c>
      <c r="E928" s="61">
        <v>9</v>
      </c>
      <c r="F928" s="118">
        <f t="shared" si="131"/>
        <v>226.98060000000001</v>
      </c>
      <c r="G928" s="50">
        <v>0.1</v>
      </c>
      <c r="H928" s="83" t="s">
        <v>118</v>
      </c>
      <c r="I928" s="84">
        <f t="shared" si="139"/>
        <v>116.92779249889976</v>
      </c>
      <c r="J928" s="27">
        <f t="shared" si="132"/>
        <v>0.58463896249449876</v>
      </c>
      <c r="K928" s="27" t="str">
        <f t="shared" si="133"/>
        <v>DEJAR</v>
      </c>
      <c r="L928" s="27" t="str">
        <f t="shared" si="134"/>
        <v>DEJAR</v>
      </c>
      <c r="M928" s="27" t="str">
        <f t="shared" si="135"/>
        <v>DEJAR</v>
      </c>
    </row>
    <row r="929" spans="1:13" x14ac:dyDescent="0.25">
      <c r="A929" t="s">
        <v>78</v>
      </c>
      <c r="B929">
        <v>10</v>
      </c>
      <c r="C929" s="63" t="s">
        <v>95</v>
      </c>
      <c r="D929" s="66">
        <v>12.2</v>
      </c>
      <c r="E929" s="61">
        <v>7</v>
      </c>
      <c r="F929" s="118">
        <f t="shared" si="131"/>
        <v>116.89893599999998</v>
      </c>
      <c r="G929" s="50">
        <v>0.1</v>
      </c>
      <c r="H929" s="83" t="s">
        <v>118</v>
      </c>
      <c r="I929" s="84">
        <f t="shared" si="139"/>
        <v>54.01697001302</v>
      </c>
      <c r="J929" s="27">
        <f t="shared" si="132"/>
        <v>0.27008485006509997</v>
      </c>
      <c r="K929" s="27" t="str">
        <f t="shared" si="133"/>
        <v>DEJAR</v>
      </c>
      <c r="L929" s="27" t="str">
        <f t="shared" si="134"/>
        <v>DEJAR</v>
      </c>
      <c r="M929" s="27" t="str">
        <f t="shared" si="135"/>
        <v>DEJAR</v>
      </c>
    </row>
    <row r="930" spans="1:13" x14ac:dyDescent="0.25">
      <c r="A930" t="s">
        <v>78</v>
      </c>
      <c r="B930">
        <v>11</v>
      </c>
      <c r="C930" s="63" t="s">
        <v>95</v>
      </c>
      <c r="D930" s="66">
        <v>53.9</v>
      </c>
      <c r="E930" s="61">
        <v>25</v>
      </c>
      <c r="F930" s="118">
        <f t="shared" si="131"/>
        <v>2281.7519339999999</v>
      </c>
      <c r="G930" s="50">
        <v>0.1</v>
      </c>
      <c r="H930" s="83" t="s">
        <v>118</v>
      </c>
      <c r="I930" s="84">
        <f t="shared" si="139"/>
        <v>1715.5006884382933</v>
      </c>
      <c r="J930" s="27">
        <f t="shared" si="132"/>
        <v>8.5775034421914658</v>
      </c>
      <c r="K930" s="27" t="str">
        <f t="shared" si="133"/>
        <v>DEJAR</v>
      </c>
      <c r="L930" s="27" t="str">
        <f t="shared" si="134"/>
        <v>DEJAR</v>
      </c>
      <c r="M930" s="27" t="str">
        <f t="shared" si="135"/>
        <v>DEJAR</v>
      </c>
    </row>
    <row r="931" spans="1:13" x14ac:dyDescent="0.25">
      <c r="A931" t="s">
        <v>78</v>
      </c>
      <c r="B931">
        <v>12</v>
      </c>
      <c r="C931" s="63" t="s">
        <v>95</v>
      </c>
      <c r="D931" s="66">
        <v>41.7</v>
      </c>
      <c r="E931" s="61">
        <v>27</v>
      </c>
      <c r="F931" s="118">
        <f t="shared" si="131"/>
        <v>1365.7242060000003</v>
      </c>
      <c r="G931" s="50">
        <v>0.1</v>
      </c>
      <c r="H931" s="83" t="s">
        <v>118</v>
      </c>
      <c r="I931" s="84">
        <f t="shared" si="139"/>
        <v>943.99373119512063</v>
      </c>
      <c r="J931" s="27">
        <f t="shared" si="132"/>
        <v>4.7199686559756033</v>
      </c>
      <c r="K931" s="27" t="str">
        <f t="shared" si="133"/>
        <v>DEJAR</v>
      </c>
      <c r="L931" s="27" t="str">
        <f t="shared" si="134"/>
        <v>DEJAR</v>
      </c>
      <c r="M931" s="27" t="str">
        <f t="shared" si="135"/>
        <v>DEJAR</v>
      </c>
    </row>
    <row r="932" spans="1:13" x14ac:dyDescent="0.25">
      <c r="A932" t="s">
        <v>78</v>
      </c>
      <c r="B932">
        <v>13</v>
      </c>
      <c r="C932" s="63" t="s">
        <v>106</v>
      </c>
      <c r="D932" s="66">
        <v>15</v>
      </c>
      <c r="E932" s="61">
        <v>12</v>
      </c>
      <c r="F932" s="118">
        <f t="shared" si="131"/>
        <v>176.715</v>
      </c>
      <c r="G932" s="50">
        <v>0.1</v>
      </c>
      <c r="H932" s="50" t="s">
        <v>119</v>
      </c>
      <c r="I932" s="84">
        <f t="shared" ref="I932:I938" si="140">0.13647*D932^2.38351</f>
        <v>86.748598761993364</v>
      </c>
      <c r="J932" s="27">
        <f t="shared" si="132"/>
        <v>0.43374299380996684</v>
      </c>
      <c r="K932" s="27" t="str">
        <f t="shared" si="133"/>
        <v>DEJAR</v>
      </c>
      <c r="L932" s="27" t="str">
        <f t="shared" si="134"/>
        <v>DEJAR</v>
      </c>
      <c r="M932" s="27" t="str">
        <f t="shared" si="135"/>
        <v>DEJAR</v>
      </c>
    </row>
    <row r="933" spans="1:13" x14ac:dyDescent="0.25">
      <c r="A933" t="s">
        <v>78</v>
      </c>
      <c r="B933">
        <v>14</v>
      </c>
      <c r="C933" s="63" t="s">
        <v>106</v>
      </c>
      <c r="D933" s="66">
        <v>12.8</v>
      </c>
      <c r="E933" s="61">
        <v>10</v>
      </c>
      <c r="F933" s="118">
        <f t="shared" si="131"/>
        <v>128.67993600000003</v>
      </c>
      <c r="G933" s="50">
        <v>0.1</v>
      </c>
      <c r="H933" s="50" t="s">
        <v>119</v>
      </c>
      <c r="I933" s="84">
        <f t="shared" si="140"/>
        <v>59.440605709239286</v>
      </c>
      <c r="J933" s="27">
        <f t="shared" si="132"/>
        <v>0.2972030285461964</v>
      </c>
      <c r="K933" s="27" t="str">
        <f t="shared" si="133"/>
        <v>DEJAR</v>
      </c>
      <c r="L933" s="27" t="str">
        <f t="shared" si="134"/>
        <v>DEJAR</v>
      </c>
      <c r="M933" s="27" t="str">
        <f t="shared" si="135"/>
        <v>DEJAR</v>
      </c>
    </row>
    <row r="934" spans="1:13" x14ac:dyDescent="0.25">
      <c r="A934" t="s">
        <v>78</v>
      </c>
      <c r="B934">
        <v>15</v>
      </c>
      <c r="C934" s="63" t="s">
        <v>94</v>
      </c>
      <c r="D934" s="66">
        <v>15</v>
      </c>
      <c r="E934" s="61">
        <v>5</v>
      </c>
      <c r="F934" s="118">
        <f t="shared" si="131"/>
        <v>176.715</v>
      </c>
      <c r="G934" s="50">
        <v>0.1</v>
      </c>
      <c r="H934" s="50" t="s">
        <v>119</v>
      </c>
      <c r="I934" s="84">
        <f t="shared" si="140"/>
        <v>86.748598761993364</v>
      </c>
      <c r="J934" s="27">
        <f t="shared" si="132"/>
        <v>0.43374299380996684</v>
      </c>
      <c r="K934" s="27" t="str">
        <f t="shared" si="133"/>
        <v>DEJAR</v>
      </c>
      <c r="L934" s="27" t="str">
        <f t="shared" si="134"/>
        <v>DEJAR</v>
      </c>
      <c r="M934" s="27" t="str">
        <f t="shared" si="135"/>
        <v>DEJAR</v>
      </c>
    </row>
    <row r="935" spans="1:13" x14ac:dyDescent="0.25">
      <c r="A935" t="s">
        <v>78</v>
      </c>
      <c r="B935">
        <v>16</v>
      </c>
      <c r="C935" s="63" t="s">
        <v>106</v>
      </c>
      <c r="D935" s="66">
        <v>12.4</v>
      </c>
      <c r="E935" s="61">
        <v>6</v>
      </c>
      <c r="F935" s="118">
        <f t="shared" si="131"/>
        <v>120.76310400000001</v>
      </c>
      <c r="G935" s="50">
        <v>0.1</v>
      </c>
      <c r="H935" s="50" t="s">
        <v>119</v>
      </c>
      <c r="I935" s="84">
        <f t="shared" si="140"/>
        <v>55.108515511219728</v>
      </c>
      <c r="J935" s="27">
        <f t="shared" si="132"/>
        <v>0.27554257755609862</v>
      </c>
      <c r="K935" s="27" t="str">
        <f t="shared" si="133"/>
        <v>DEJAR</v>
      </c>
      <c r="L935" s="27" t="str">
        <f t="shared" si="134"/>
        <v>DEJAR</v>
      </c>
      <c r="M935" s="27" t="str">
        <f t="shared" si="135"/>
        <v>DEJAR</v>
      </c>
    </row>
    <row r="936" spans="1:13" x14ac:dyDescent="0.25">
      <c r="A936" t="s">
        <v>78</v>
      </c>
      <c r="B936">
        <v>17</v>
      </c>
      <c r="C936" s="63" t="s">
        <v>106</v>
      </c>
      <c r="D936" s="66">
        <v>18.5</v>
      </c>
      <c r="E936" s="61">
        <v>12</v>
      </c>
      <c r="F936" s="118">
        <f t="shared" si="131"/>
        <v>268.80315000000002</v>
      </c>
      <c r="G936" s="50">
        <v>0.1</v>
      </c>
      <c r="H936" s="50" t="s">
        <v>119</v>
      </c>
      <c r="I936" s="84">
        <f t="shared" si="140"/>
        <v>143.00580858322684</v>
      </c>
      <c r="J936" s="27">
        <f t="shared" si="132"/>
        <v>0.71502904291613412</v>
      </c>
      <c r="K936" s="27" t="str">
        <f t="shared" si="133"/>
        <v>DEJAR</v>
      </c>
      <c r="L936" s="27" t="str">
        <f t="shared" si="134"/>
        <v>DEJAR</v>
      </c>
      <c r="M936" s="27" t="str">
        <f t="shared" si="135"/>
        <v>DEJAR</v>
      </c>
    </row>
    <row r="937" spans="1:13" x14ac:dyDescent="0.25">
      <c r="A937" t="s">
        <v>78</v>
      </c>
      <c r="B937">
        <v>18</v>
      </c>
      <c r="C937" s="63" t="s">
        <v>106</v>
      </c>
      <c r="D937" s="66">
        <v>18.8</v>
      </c>
      <c r="E937" s="61">
        <v>11</v>
      </c>
      <c r="F937" s="118">
        <f t="shared" si="131"/>
        <v>277.59177600000004</v>
      </c>
      <c r="G937" s="50">
        <v>0.1</v>
      </c>
      <c r="H937" s="50" t="s">
        <v>119</v>
      </c>
      <c r="I937" s="84">
        <f t="shared" si="140"/>
        <v>148.59533207280828</v>
      </c>
      <c r="J937" s="27">
        <f t="shared" si="132"/>
        <v>0.74297666036404142</v>
      </c>
      <c r="K937" s="27" t="str">
        <f t="shared" si="133"/>
        <v>DEJAR</v>
      </c>
      <c r="L937" s="27" t="str">
        <f t="shared" si="134"/>
        <v>DEJAR</v>
      </c>
      <c r="M937" s="27" t="str">
        <f t="shared" si="135"/>
        <v>DEJAR</v>
      </c>
    </row>
    <row r="938" spans="1:13" x14ac:dyDescent="0.25">
      <c r="A938" t="s">
        <v>78</v>
      </c>
      <c r="B938">
        <v>19</v>
      </c>
      <c r="C938" s="63" t="s">
        <v>106</v>
      </c>
      <c r="D938" s="66">
        <v>18.100000000000001</v>
      </c>
      <c r="E938" s="61">
        <v>12</v>
      </c>
      <c r="F938" s="118">
        <f t="shared" si="131"/>
        <v>257.30489400000005</v>
      </c>
      <c r="G938" s="50">
        <v>0.1</v>
      </c>
      <c r="H938" s="50" t="s">
        <v>119</v>
      </c>
      <c r="I938" s="84">
        <f t="shared" si="140"/>
        <v>135.74587820985087</v>
      </c>
      <c r="J938" s="27">
        <f t="shared" si="132"/>
        <v>0.67872939104925434</v>
      </c>
      <c r="K938" s="27" t="str">
        <f t="shared" si="133"/>
        <v>DEJAR</v>
      </c>
      <c r="L938" s="27" t="str">
        <f t="shared" si="134"/>
        <v>DEJAR</v>
      </c>
      <c r="M938" s="27" t="str">
        <f t="shared" si="135"/>
        <v>DEJAR</v>
      </c>
    </row>
    <row r="939" spans="1:13" x14ac:dyDescent="0.25">
      <c r="A939" t="s">
        <v>78</v>
      </c>
      <c r="B939">
        <v>20</v>
      </c>
      <c r="C939" s="63" t="s">
        <v>95</v>
      </c>
      <c r="D939" s="66">
        <v>47.3</v>
      </c>
      <c r="E939" s="61">
        <v>28</v>
      </c>
      <c r="F939" s="118">
        <f t="shared" si="131"/>
        <v>1757.1675659999996</v>
      </c>
      <c r="G939" s="50">
        <v>0.1</v>
      </c>
      <c r="H939" s="83" t="s">
        <v>118</v>
      </c>
      <c r="I939" s="84">
        <f>0.15991*D939^2.32764</f>
        <v>1265.7542926109429</v>
      </c>
      <c r="J939" s="27">
        <f t="shared" si="132"/>
        <v>6.3287714630547143</v>
      </c>
      <c r="K939" s="27" t="str">
        <f t="shared" si="133"/>
        <v>DEJAR</v>
      </c>
      <c r="L939" s="27" t="str">
        <f t="shared" si="134"/>
        <v>DEJAR</v>
      </c>
      <c r="M939" s="27" t="str">
        <f t="shared" si="135"/>
        <v>DEJAR</v>
      </c>
    </row>
    <row r="940" spans="1:13" x14ac:dyDescent="0.25">
      <c r="A940" t="s">
        <v>78</v>
      </c>
      <c r="B940">
        <v>21</v>
      </c>
      <c r="C940" s="63" t="s">
        <v>106</v>
      </c>
      <c r="D940" s="66">
        <v>15.6</v>
      </c>
      <c r="E940" s="61">
        <v>4</v>
      </c>
      <c r="F940" s="118">
        <f t="shared" si="131"/>
        <v>191.13494399999999</v>
      </c>
      <c r="G940" s="50">
        <v>0.1</v>
      </c>
      <c r="H940" s="50" t="s">
        <v>119</v>
      </c>
      <c r="I940" s="84">
        <f t="shared" ref="I940:I943" si="141">0.13647*D940^2.38351</f>
        <v>95.249258395738735</v>
      </c>
      <c r="J940" s="27">
        <f t="shared" si="132"/>
        <v>0.47624629197869367</v>
      </c>
      <c r="K940" s="27" t="str">
        <f t="shared" si="133"/>
        <v>DEJAR</v>
      </c>
      <c r="L940" s="27" t="str">
        <f t="shared" si="134"/>
        <v>DEPURAR</v>
      </c>
      <c r="M940" s="27" t="str">
        <f t="shared" si="135"/>
        <v>DEPURAR</v>
      </c>
    </row>
    <row r="941" spans="1:13" x14ac:dyDescent="0.25">
      <c r="A941" t="s">
        <v>78</v>
      </c>
      <c r="B941">
        <v>22</v>
      </c>
      <c r="C941" s="63" t="s">
        <v>106</v>
      </c>
      <c r="D941" s="66">
        <v>24.2</v>
      </c>
      <c r="E941" s="61">
        <v>11</v>
      </c>
      <c r="F941" s="118">
        <f t="shared" si="131"/>
        <v>459.961656</v>
      </c>
      <c r="G941" s="50">
        <v>0.1</v>
      </c>
      <c r="H941" s="50" t="s">
        <v>119</v>
      </c>
      <c r="I941" s="84">
        <f t="shared" si="141"/>
        <v>271.25325260068394</v>
      </c>
      <c r="J941" s="27">
        <f t="shared" si="132"/>
        <v>1.3562662630034197</v>
      </c>
      <c r="K941" s="27" t="str">
        <f t="shared" si="133"/>
        <v>DEJAR</v>
      </c>
      <c r="L941" s="27" t="str">
        <f t="shared" si="134"/>
        <v>DEJAR</v>
      </c>
      <c r="M941" s="27" t="str">
        <f t="shared" si="135"/>
        <v>DEJAR</v>
      </c>
    </row>
    <row r="942" spans="1:13" x14ac:dyDescent="0.25">
      <c r="A942" t="s">
        <v>78</v>
      </c>
      <c r="B942">
        <v>23</v>
      </c>
      <c r="C942" s="63" t="s">
        <v>106</v>
      </c>
      <c r="D942" s="66">
        <v>19</v>
      </c>
      <c r="E942" s="61">
        <v>9</v>
      </c>
      <c r="F942" s="118">
        <f t="shared" si="131"/>
        <v>283.52940000000001</v>
      </c>
      <c r="G942" s="50">
        <v>0.1</v>
      </c>
      <c r="H942" s="50" t="s">
        <v>119</v>
      </c>
      <c r="I942" s="84">
        <f t="shared" si="141"/>
        <v>152.39095368994771</v>
      </c>
      <c r="J942" s="27">
        <f t="shared" si="132"/>
        <v>0.76195476844973853</v>
      </c>
      <c r="K942" s="27" t="str">
        <f t="shared" si="133"/>
        <v>DEJAR</v>
      </c>
      <c r="L942" s="27" t="str">
        <f t="shared" si="134"/>
        <v>DEJAR</v>
      </c>
      <c r="M942" s="27" t="str">
        <f t="shared" si="135"/>
        <v>DEJAR</v>
      </c>
    </row>
    <row r="943" spans="1:13" x14ac:dyDescent="0.25">
      <c r="A943" t="s">
        <v>78</v>
      </c>
      <c r="B943">
        <v>24</v>
      </c>
      <c r="C943" s="63" t="s">
        <v>106</v>
      </c>
      <c r="D943" s="66">
        <v>22.8</v>
      </c>
      <c r="E943" s="61">
        <v>12</v>
      </c>
      <c r="F943" s="118">
        <f t="shared" si="131"/>
        <v>408.28233600000004</v>
      </c>
      <c r="G943" s="50">
        <v>0.1</v>
      </c>
      <c r="H943" s="50" t="s">
        <v>119</v>
      </c>
      <c r="I943" s="84">
        <f t="shared" si="141"/>
        <v>235.33606027641849</v>
      </c>
      <c r="J943" s="27">
        <f t="shared" si="132"/>
        <v>1.1766803013820923</v>
      </c>
      <c r="K943" s="27" t="str">
        <f t="shared" si="133"/>
        <v>DEJAR</v>
      </c>
      <c r="L943" s="27" t="str">
        <f t="shared" si="134"/>
        <v>DEJAR</v>
      </c>
      <c r="M943" s="27" t="str">
        <f t="shared" si="135"/>
        <v>DEJAR</v>
      </c>
    </row>
    <row r="944" spans="1:13" x14ac:dyDescent="0.25">
      <c r="A944" t="s">
        <v>78</v>
      </c>
      <c r="B944">
        <v>25</v>
      </c>
      <c r="C944" s="63" t="s">
        <v>95</v>
      </c>
      <c r="D944" s="66">
        <v>16.100000000000001</v>
      </c>
      <c r="E944" s="61">
        <v>8</v>
      </c>
      <c r="F944" s="118">
        <f t="shared" si="131"/>
        <v>203.58353400000001</v>
      </c>
      <c r="G944" s="50">
        <v>0.1</v>
      </c>
      <c r="H944" s="83" t="s">
        <v>118</v>
      </c>
      <c r="I944" s="84">
        <f>0.15991*D944^2.32764</f>
        <v>103.02243378430762</v>
      </c>
      <c r="J944" s="27">
        <f t="shared" si="132"/>
        <v>0.5151121689215381</v>
      </c>
      <c r="K944" s="27" t="str">
        <f t="shared" si="133"/>
        <v>DEJAR</v>
      </c>
      <c r="L944" s="27" t="str">
        <f t="shared" si="134"/>
        <v>DEJAR</v>
      </c>
      <c r="M944" s="27" t="str">
        <f t="shared" si="135"/>
        <v>DEJAR</v>
      </c>
    </row>
    <row r="945" spans="1:13" x14ac:dyDescent="0.25">
      <c r="A945" t="s">
        <v>78</v>
      </c>
      <c r="B945">
        <v>26</v>
      </c>
      <c r="C945" s="63" t="s">
        <v>106</v>
      </c>
      <c r="D945" s="66">
        <v>18.7</v>
      </c>
      <c r="E945" s="61">
        <v>11</v>
      </c>
      <c r="F945" s="118">
        <f t="shared" si="131"/>
        <v>274.64652599999999</v>
      </c>
      <c r="G945" s="50">
        <v>0.1</v>
      </c>
      <c r="H945" s="50" t="s">
        <v>119</v>
      </c>
      <c r="I945" s="84">
        <f>0.13647*D945^2.38351</f>
        <v>146.7183313800314</v>
      </c>
      <c r="J945" s="27">
        <f t="shared" si="132"/>
        <v>0.73359165690015693</v>
      </c>
      <c r="K945" s="27" t="str">
        <f t="shared" si="133"/>
        <v>DEJAR</v>
      </c>
      <c r="L945" s="27" t="str">
        <f t="shared" si="134"/>
        <v>DEJAR</v>
      </c>
      <c r="M945" s="27" t="str">
        <f t="shared" si="135"/>
        <v>DEJAR</v>
      </c>
    </row>
    <row r="946" spans="1:13" x14ac:dyDescent="0.25">
      <c r="A946" t="s">
        <v>78</v>
      </c>
      <c r="B946">
        <v>27</v>
      </c>
      <c r="C946" s="63" t="s">
        <v>95</v>
      </c>
      <c r="D946" s="66">
        <v>16</v>
      </c>
      <c r="E946" s="61">
        <v>8</v>
      </c>
      <c r="F946" s="118">
        <f t="shared" si="131"/>
        <v>201.0624</v>
      </c>
      <c r="G946" s="50">
        <v>0.1</v>
      </c>
      <c r="H946" s="83" t="s">
        <v>118</v>
      </c>
      <c r="I946" s="84">
        <f>0.15991*D946^2.32764</f>
        <v>101.53913507623321</v>
      </c>
      <c r="J946" s="27">
        <f t="shared" si="132"/>
        <v>0.507695675381166</v>
      </c>
      <c r="K946" s="27" t="str">
        <f t="shared" si="133"/>
        <v>DEJAR</v>
      </c>
      <c r="L946" s="27" t="str">
        <f t="shared" si="134"/>
        <v>DEJAR</v>
      </c>
      <c r="M946" s="27" t="str">
        <f t="shared" si="135"/>
        <v>DEJAR</v>
      </c>
    </row>
    <row r="947" spans="1:13" x14ac:dyDescent="0.25">
      <c r="A947" t="s">
        <v>78</v>
      </c>
      <c r="B947">
        <v>28</v>
      </c>
      <c r="C947" s="63" t="s">
        <v>106</v>
      </c>
      <c r="D947" s="66">
        <v>20.100000000000001</v>
      </c>
      <c r="E947" s="61">
        <v>14</v>
      </c>
      <c r="F947" s="118">
        <f t="shared" si="131"/>
        <v>317.30945400000002</v>
      </c>
      <c r="G947" s="50">
        <v>0.1</v>
      </c>
      <c r="H947" s="50" t="s">
        <v>119</v>
      </c>
      <c r="I947" s="84">
        <f>0.13647*D947^2.38351</f>
        <v>174.26815222515748</v>
      </c>
      <c r="J947" s="27">
        <f t="shared" si="132"/>
        <v>0.8713407611257874</v>
      </c>
      <c r="K947" s="27" t="str">
        <f t="shared" si="133"/>
        <v>DEJAR</v>
      </c>
      <c r="L947" s="27" t="str">
        <f t="shared" si="134"/>
        <v>DEJAR</v>
      </c>
      <c r="M947" s="27" t="str">
        <f t="shared" si="135"/>
        <v>DEJAR</v>
      </c>
    </row>
    <row r="948" spans="1:13" x14ac:dyDescent="0.25">
      <c r="A948" t="s">
        <v>78</v>
      </c>
      <c r="B948">
        <v>29</v>
      </c>
      <c r="C948" s="63" t="s">
        <v>95</v>
      </c>
      <c r="D948" s="66">
        <v>16</v>
      </c>
      <c r="E948" s="61">
        <v>9</v>
      </c>
      <c r="F948" s="118">
        <f t="shared" si="131"/>
        <v>201.0624</v>
      </c>
      <c r="G948" s="50">
        <v>0.1</v>
      </c>
      <c r="H948" s="83" t="s">
        <v>118</v>
      </c>
      <c r="I948" s="84">
        <f>0.15991*D948^2.32764</f>
        <v>101.53913507623321</v>
      </c>
      <c r="J948" s="27">
        <f t="shared" si="132"/>
        <v>0.507695675381166</v>
      </c>
      <c r="K948" s="27" t="str">
        <f t="shared" si="133"/>
        <v>DEJAR</v>
      </c>
      <c r="L948" s="27" t="str">
        <f t="shared" si="134"/>
        <v>DEJAR</v>
      </c>
      <c r="M948" s="27" t="str">
        <f t="shared" si="135"/>
        <v>DEJAR</v>
      </c>
    </row>
    <row r="949" spans="1:13" x14ac:dyDescent="0.25">
      <c r="A949" t="s">
        <v>78</v>
      </c>
      <c r="B949">
        <v>30</v>
      </c>
      <c r="C949" s="63" t="s">
        <v>106</v>
      </c>
      <c r="D949" s="66">
        <v>27.3</v>
      </c>
      <c r="E949" s="61">
        <v>14</v>
      </c>
      <c r="F949" s="118">
        <f t="shared" si="131"/>
        <v>585.35076600000002</v>
      </c>
      <c r="G949" s="50">
        <v>0.1</v>
      </c>
      <c r="H949" s="50" t="s">
        <v>119</v>
      </c>
      <c r="I949" s="84">
        <f t="shared" ref="I949:I952" si="142">0.13647*D949^2.38351</f>
        <v>361.53073358110123</v>
      </c>
      <c r="J949" s="27">
        <f t="shared" si="132"/>
        <v>1.807653667905506</v>
      </c>
      <c r="K949" s="27" t="str">
        <f t="shared" si="133"/>
        <v>DEJAR</v>
      </c>
      <c r="L949" s="27" t="str">
        <f t="shared" si="134"/>
        <v>DEJAR</v>
      </c>
      <c r="M949" s="27" t="str">
        <f t="shared" si="135"/>
        <v>DEJAR</v>
      </c>
    </row>
    <row r="950" spans="1:13" x14ac:dyDescent="0.25">
      <c r="A950" t="s">
        <v>78</v>
      </c>
      <c r="B950">
        <v>31</v>
      </c>
      <c r="C950" s="63" t="s">
        <v>106</v>
      </c>
      <c r="D950" s="66">
        <v>14.6</v>
      </c>
      <c r="E950" s="61">
        <v>6</v>
      </c>
      <c r="F950" s="118">
        <f t="shared" si="131"/>
        <v>167.415864</v>
      </c>
      <c r="G950" s="50">
        <v>0.1</v>
      </c>
      <c r="H950" s="50" t="s">
        <v>119</v>
      </c>
      <c r="I950" s="84">
        <f t="shared" si="142"/>
        <v>81.336197825726813</v>
      </c>
      <c r="J950" s="27">
        <f t="shared" si="132"/>
        <v>0.4066809891286341</v>
      </c>
      <c r="K950" s="27" t="str">
        <f t="shared" si="133"/>
        <v>DEJAR</v>
      </c>
      <c r="L950" s="27" t="str">
        <f t="shared" si="134"/>
        <v>DEJAR</v>
      </c>
      <c r="M950" s="27" t="str">
        <f t="shared" si="135"/>
        <v>DEJAR</v>
      </c>
    </row>
    <row r="951" spans="1:13" x14ac:dyDescent="0.25">
      <c r="A951" t="s">
        <v>78</v>
      </c>
      <c r="B951">
        <v>32</v>
      </c>
      <c r="C951" s="63" t="s">
        <v>106</v>
      </c>
      <c r="D951" s="66">
        <v>15.7</v>
      </c>
      <c r="E951" s="61">
        <v>10</v>
      </c>
      <c r="F951" s="118">
        <f t="shared" si="131"/>
        <v>193.59324599999999</v>
      </c>
      <c r="G951" s="50">
        <v>0.1</v>
      </c>
      <c r="H951" s="50" t="s">
        <v>119</v>
      </c>
      <c r="I951" s="84">
        <f t="shared" si="142"/>
        <v>96.711021847370617</v>
      </c>
      <c r="J951" s="27">
        <f t="shared" si="132"/>
        <v>0.48355510923685302</v>
      </c>
      <c r="K951" s="27" t="str">
        <f t="shared" si="133"/>
        <v>DEJAR</v>
      </c>
      <c r="L951" s="27" t="str">
        <f t="shared" si="134"/>
        <v>DEJAR</v>
      </c>
      <c r="M951" s="27" t="str">
        <f t="shared" si="135"/>
        <v>DEJAR</v>
      </c>
    </row>
    <row r="952" spans="1:13" x14ac:dyDescent="0.25">
      <c r="A952" t="s">
        <v>78</v>
      </c>
      <c r="B952">
        <v>33</v>
      </c>
      <c r="C952" s="63" t="s">
        <v>106</v>
      </c>
      <c r="D952" s="66">
        <v>15</v>
      </c>
      <c r="E952" s="61">
        <v>10</v>
      </c>
      <c r="F952" s="118">
        <f t="shared" si="131"/>
        <v>176.715</v>
      </c>
      <c r="G952" s="50">
        <v>0.1</v>
      </c>
      <c r="H952" s="50" t="s">
        <v>119</v>
      </c>
      <c r="I952" s="84">
        <f t="shared" si="142"/>
        <v>86.748598761993364</v>
      </c>
      <c r="J952" s="27">
        <f t="shared" si="132"/>
        <v>0.43374299380996684</v>
      </c>
      <c r="K952" s="27" t="str">
        <f t="shared" si="133"/>
        <v>DEJAR</v>
      </c>
      <c r="L952" s="27" t="str">
        <f t="shared" si="134"/>
        <v>DEJAR</v>
      </c>
      <c r="M952" s="27" t="str">
        <f t="shared" si="135"/>
        <v>DEJAR</v>
      </c>
    </row>
    <row r="953" spans="1:13" x14ac:dyDescent="0.25">
      <c r="A953" t="s">
        <v>78</v>
      </c>
      <c r="B953">
        <v>34</v>
      </c>
      <c r="C953" s="63" t="s">
        <v>95</v>
      </c>
      <c r="D953" s="66">
        <v>45.2</v>
      </c>
      <c r="E953" s="61">
        <v>27</v>
      </c>
      <c r="F953" s="118">
        <f t="shared" si="131"/>
        <v>1604.6036160000001</v>
      </c>
      <c r="G953" s="50">
        <v>0.1</v>
      </c>
      <c r="H953" s="83" t="s">
        <v>118</v>
      </c>
      <c r="I953" s="84">
        <f>0.15991*D953^2.32764</f>
        <v>1138.7858172378035</v>
      </c>
      <c r="J953" s="27">
        <f t="shared" si="132"/>
        <v>5.6939290861890175</v>
      </c>
      <c r="K953" s="27" t="str">
        <f t="shared" si="133"/>
        <v>DEJAR</v>
      </c>
      <c r="L953" s="27" t="str">
        <f t="shared" si="134"/>
        <v>DEJAR</v>
      </c>
      <c r="M953" s="27" t="str">
        <f t="shared" si="135"/>
        <v>DEJAR</v>
      </c>
    </row>
    <row r="954" spans="1:13" x14ac:dyDescent="0.25">
      <c r="A954" t="s">
        <v>78</v>
      </c>
      <c r="B954">
        <v>35</v>
      </c>
      <c r="C954" s="63" t="s">
        <v>106</v>
      </c>
      <c r="D954" s="66">
        <v>12.9</v>
      </c>
      <c r="E954" s="61">
        <v>4</v>
      </c>
      <c r="F954" s="118">
        <f t="shared" si="131"/>
        <v>130.69841399999999</v>
      </c>
      <c r="G954" s="50">
        <v>0.1</v>
      </c>
      <c r="H954" s="50" t="s">
        <v>119</v>
      </c>
      <c r="I954" s="84">
        <f t="shared" ref="I954:I961" si="143">0.13647*D954^2.38351</f>
        <v>60.553447220925285</v>
      </c>
      <c r="J954" s="27">
        <f t="shared" si="132"/>
        <v>0.30276723610462641</v>
      </c>
      <c r="K954" s="27" t="str">
        <f t="shared" si="133"/>
        <v>DEJAR</v>
      </c>
      <c r="L954" s="27" t="str">
        <f t="shared" si="134"/>
        <v>DEPURAR</v>
      </c>
      <c r="M954" s="27" t="str">
        <f t="shared" si="135"/>
        <v>DEPURAR</v>
      </c>
    </row>
    <row r="955" spans="1:13" x14ac:dyDescent="0.25">
      <c r="A955" t="s">
        <v>78</v>
      </c>
      <c r="B955">
        <v>36</v>
      </c>
      <c r="C955" s="63" t="s">
        <v>106</v>
      </c>
      <c r="D955" s="66">
        <v>23</v>
      </c>
      <c r="E955" s="61">
        <v>8</v>
      </c>
      <c r="F955" s="118">
        <f t="shared" si="131"/>
        <v>415.47660000000002</v>
      </c>
      <c r="G955" s="50">
        <v>0.1</v>
      </c>
      <c r="H955" s="50" t="s">
        <v>119</v>
      </c>
      <c r="I955" s="84">
        <f t="shared" si="143"/>
        <v>240.28635306200815</v>
      </c>
      <c r="J955" s="27">
        <f t="shared" si="132"/>
        <v>1.2014317653100408</v>
      </c>
      <c r="K955" s="27" t="str">
        <f t="shared" si="133"/>
        <v>DEJAR</v>
      </c>
      <c r="L955" s="27" t="str">
        <f t="shared" si="134"/>
        <v>DEJAR</v>
      </c>
      <c r="M955" s="27" t="str">
        <f t="shared" si="135"/>
        <v>DEJAR</v>
      </c>
    </row>
    <row r="956" spans="1:13" x14ac:dyDescent="0.25">
      <c r="A956" t="s">
        <v>78</v>
      </c>
      <c r="B956">
        <v>37</v>
      </c>
      <c r="C956" s="63" t="s">
        <v>106</v>
      </c>
      <c r="D956" s="66">
        <v>18.5</v>
      </c>
      <c r="E956" s="61">
        <v>7</v>
      </c>
      <c r="F956" s="118">
        <f t="shared" si="131"/>
        <v>268.80315000000002</v>
      </c>
      <c r="G956" s="50">
        <v>0.1</v>
      </c>
      <c r="H956" s="50" t="s">
        <v>119</v>
      </c>
      <c r="I956" s="84">
        <f t="shared" si="143"/>
        <v>143.00580858322684</v>
      </c>
      <c r="J956" s="27">
        <f t="shared" si="132"/>
        <v>0.71502904291613412</v>
      </c>
      <c r="K956" s="27" t="str">
        <f t="shared" si="133"/>
        <v>DEJAR</v>
      </c>
      <c r="L956" s="27" t="str">
        <f t="shared" si="134"/>
        <v>DEJAR</v>
      </c>
      <c r="M956" s="27" t="str">
        <f t="shared" si="135"/>
        <v>DEJAR</v>
      </c>
    </row>
    <row r="957" spans="1:13" x14ac:dyDescent="0.25">
      <c r="A957" t="s">
        <v>78</v>
      </c>
      <c r="B957">
        <v>38</v>
      </c>
      <c r="C957" s="63" t="s">
        <v>94</v>
      </c>
      <c r="D957" s="66">
        <v>22.1</v>
      </c>
      <c r="E957" s="61">
        <v>10</v>
      </c>
      <c r="F957" s="118">
        <f t="shared" si="131"/>
        <v>383.59721400000006</v>
      </c>
      <c r="G957" s="50">
        <v>0.1</v>
      </c>
      <c r="H957" s="50" t="s">
        <v>119</v>
      </c>
      <c r="I957" s="84">
        <f t="shared" si="143"/>
        <v>218.47895999283801</v>
      </c>
      <c r="J957" s="27">
        <f t="shared" si="132"/>
        <v>1.0923947999641899</v>
      </c>
      <c r="K957" s="27" t="str">
        <f t="shared" si="133"/>
        <v>DEJAR</v>
      </c>
      <c r="L957" s="27" t="str">
        <f t="shared" si="134"/>
        <v>DEJAR</v>
      </c>
      <c r="M957" s="27" t="str">
        <f t="shared" si="135"/>
        <v>DEJAR</v>
      </c>
    </row>
    <row r="958" spans="1:13" x14ac:dyDescent="0.25">
      <c r="A958" t="s">
        <v>78</v>
      </c>
      <c r="B958">
        <v>39</v>
      </c>
      <c r="C958" s="63" t="s">
        <v>106</v>
      </c>
      <c r="D958" s="66">
        <v>16.3</v>
      </c>
      <c r="E958" s="61">
        <v>7</v>
      </c>
      <c r="F958" s="118">
        <f t="shared" si="131"/>
        <v>208.67292599999999</v>
      </c>
      <c r="G958" s="50">
        <v>0.1</v>
      </c>
      <c r="H958" s="50" t="s">
        <v>119</v>
      </c>
      <c r="I958" s="84">
        <f t="shared" si="143"/>
        <v>105.75440558010409</v>
      </c>
      <c r="J958" s="27">
        <f t="shared" si="132"/>
        <v>0.52877202790052036</v>
      </c>
      <c r="K958" s="27" t="str">
        <f t="shared" si="133"/>
        <v>DEJAR</v>
      </c>
      <c r="L958" s="27" t="str">
        <f t="shared" si="134"/>
        <v>DEJAR</v>
      </c>
      <c r="M958" s="27" t="str">
        <f t="shared" si="135"/>
        <v>DEJAR</v>
      </c>
    </row>
    <row r="959" spans="1:13" x14ac:dyDescent="0.25">
      <c r="A959" t="s">
        <v>78</v>
      </c>
      <c r="B959">
        <v>40</v>
      </c>
      <c r="C959" s="63" t="s">
        <v>106</v>
      </c>
      <c r="D959" s="66">
        <v>19.7</v>
      </c>
      <c r="E959" s="61">
        <v>7</v>
      </c>
      <c r="F959" s="118">
        <f t="shared" si="131"/>
        <v>304.80588599999999</v>
      </c>
      <c r="G959" s="50">
        <v>0.1</v>
      </c>
      <c r="H959" s="50" t="s">
        <v>119</v>
      </c>
      <c r="I959" s="84">
        <f t="shared" si="143"/>
        <v>166.11558741094905</v>
      </c>
      <c r="J959" s="27">
        <f t="shared" si="132"/>
        <v>0.83057793705474514</v>
      </c>
      <c r="K959" s="27" t="str">
        <f t="shared" si="133"/>
        <v>DEJAR</v>
      </c>
      <c r="L959" s="27" t="str">
        <f t="shared" si="134"/>
        <v>DEJAR</v>
      </c>
      <c r="M959" s="27" t="str">
        <f t="shared" si="135"/>
        <v>DEJAR</v>
      </c>
    </row>
    <row r="960" spans="1:13" x14ac:dyDescent="0.25">
      <c r="A960" t="s">
        <v>78</v>
      </c>
      <c r="B960">
        <v>41</v>
      </c>
      <c r="C960" s="63" t="s">
        <v>106</v>
      </c>
      <c r="D960" s="66">
        <v>17.899999999999999</v>
      </c>
      <c r="E960" s="61">
        <v>9</v>
      </c>
      <c r="F960" s="118">
        <f t="shared" si="131"/>
        <v>251.65001399999997</v>
      </c>
      <c r="G960" s="50">
        <v>0.1</v>
      </c>
      <c r="H960" s="50" t="s">
        <v>119</v>
      </c>
      <c r="I960" s="84">
        <f t="shared" si="143"/>
        <v>132.19801052759314</v>
      </c>
      <c r="J960" s="27">
        <f t="shared" si="132"/>
        <v>0.66099005263796562</v>
      </c>
      <c r="K960" s="27" t="str">
        <f t="shared" si="133"/>
        <v>DEJAR</v>
      </c>
      <c r="L960" s="27" t="str">
        <f t="shared" si="134"/>
        <v>DEJAR</v>
      </c>
      <c r="M960" s="27" t="str">
        <f t="shared" si="135"/>
        <v>DEJAR</v>
      </c>
    </row>
    <row r="961" spans="1:13" x14ac:dyDescent="0.25">
      <c r="A961" t="s">
        <v>78</v>
      </c>
      <c r="B961">
        <v>42</v>
      </c>
      <c r="C961" s="63" t="s">
        <v>106</v>
      </c>
      <c r="D961" s="66">
        <v>17</v>
      </c>
      <c r="E961" s="61">
        <v>9</v>
      </c>
      <c r="F961" s="118">
        <f t="shared" si="131"/>
        <v>226.98060000000001</v>
      </c>
      <c r="G961" s="50">
        <v>0.1</v>
      </c>
      <c r="H961" s="50" t="s">
        <v>119</v>
      </c>
      <c r="I961" s="84">
        <f t="shared" si="143"/>
        <v>116.90268878718483</v>
      </c>
      <c r="J961" s="27">
        <f t="shared" si="132"/>
        <v>0.58451344393592408</v>
      </c>
      <c r="K961" s="27" t="str">
        <f t="shared" si="133"/>
        <v>DEJAR</v>
      </c>
      <c r="L961" s="27" t="str">
        <f t="shared" si="134"/>
        <v>DEJAR</v>
      </c>
      <c r="M961" s="27" t="str">
        <f t="shared" si="135"/>
        <v>DEJAR</v>
      </c>
    </row>
    <row r="962" spans="1:13" x14ac:dyDescent="0.25">
      <c r="A962" t="s">
        <v>78</v>
      </c>
      <c r="B962">
        <v>43</v>
      </c>
      <c r="C962" s="63" t="s">
        <v>95</v>
      </c>
      <c r="D962" s="66">
        <v>19.3</v>
      </c>
      <c r="E962" s="61">
        <v>10</v>
      </c>
      <c r="F962" s="118">
        <f t="shared" si="131"/>
        <v>292.55364600000001</v>
      </c>
      <c r="G962" s="50">
        <v>0.1</v>
      </c>
      <c r="H962" s="83" t="s">
        <v>118</v>
      </c>
      <c r="I962" s="84">
        <f>0.15991*D962^2.32764</f>
        <v>157.10508355131083</v>
      </c>
      <c r="J962" s="27">
        <f t="shared" si="132"/>
        <v>0.78552541775655416</v>
      </c>
      <c r="K962" s="27" t="str">
        <f t="shared" si="133"/>
        <v>DEJAR</v>
      </c>
      <c r="L962" s="27" t="str">
        <f t="shared" si="134"/>
        <v>DEJAR</v>
      </c>
      <c r="M962" s="27" t="str">
        <f t="shared" si="135"/>
        <v>DEJAR</v>
      </c>
    </row>
    <row r="963" spans="1:13" x14ac:dyDescent="0.25">
      <c r="A963" t="s">
        <v>78</v>
      </c>
      <c r="B963">
        <v>44</v>
      </c>
      <c r="C963" s="63" t="s">
        <v>106</v>
      </c>
      <c r="D963" s="66">
        <v>17.5</v>
      </c>
      <c r="E963" s="61">
        <v>5</v>
      </c>
      <c r="F963" s="118">
        <f t="shared" ref="F963:F1026" si="144">(3.1416/4)*D963^2</f>
        <v>240.52875</v>
      </c>
      <c r="G963" s="50">
        <v>0.1</v>
      </c>
      <c r="H963" s="50" t="s">
        <v>119</v>
      </c>
      <c r="I963" s="84">
        <f>0.13647*D963^2.38351</f>
        <v>125.26530811454663</v>
      </c>
      <c r="J963" s="27">
        <f t="shared" ref="J963:J1026" si="145">((I963/1000)*0.5)/G963</f>
        <v>0.62632654057273307</v>
      </c>
      <c r="K963" s="27" t="str">
        <f t="shared" ref="K963:K1026" si="146">+IF(D963&gt;=10,"DEJAR","DEPURAR")</f>
        <v>DEJAR</v>
      </c>
      <c r="L963" s="27" t="str">
        <f t="shared" ref="L963:L1026" si="147">+IF(E963&gt;=5,"DEJAR","DEPURAR")</f>
        <v>DEJAR</v>
      </c>
      <c r="M963" s="27" t="str">
        <f t="shared" ref="M963:M1026" si="148">+IF(AND(K963="DEJAR",L963="DEJAR"),"DEJAR","DEPURAR")</f>
        <v>DEJAR</v>
      </c>
    </row>
    <row r="964" spans="1:13" x14ac:dyDescent="0.25">
      <c r="A964" t="s">
        <v>78</v>
      </c>
      <c r="B964">
        <v>45</v>
      </c>
      <c r="C964" s="63" t="s">
        <v>95</v>
      </c>
      <c r="D964" s="66">
        <v>16.7</v>
      </c>
      <c r="E964" s="61">
        <v>8</v>
      </c>
      <c r="F964" s="118">
        <f t="shared" si="144"/>
        <v>219.04020599999998</v>
      </c>
      <c r="G964" s="50">
        <v>0.1</v>
      </c>
      <c r="H964" s="83" t="s">
        <v>118</v>
      </c>
      <c r="I964" s="84">
        <f>0.15991*D964^2.32764</f>
        <v>112.18102146929911</v>
      </c>
      <c r="J964" s="27">
        <f t="shared" si="145"/>
        <v>0.56090510734649546</v>
      </c>
      <c r="K964" s="27" t="str">
        <f t="shared" si="146"/>
        <v>DEJAR</v>
      </c>
      <c r="L964" s="27" t="str">
        <f t="shared" si="147"/>
        <v>DEJAR</v>
      </c>
      <c r="M964" s="27" t="str">
        <f t="shared" si="148"/>
        <v>DEJAR</v>
      </c>
    </row>
    <row r="965" spans="1:13" x14ac:dyDescent="0.25">
      <c r="A965" t="s">
        <v>78</v>
      </c>
      <c r="B965">
        <v>46</v>
      </c>
      <c r="C965" s="63" t="s">
        <v>106</v>
      </c>
      <c r="D965" s="66">
        <v>22.2</v>
      </c>
      <c r="E965" s="61">
        <v>12</v>
      </c>
      <c r="F965" s="118">
        <f t="shared" si="144"/>
        <v>387.07653599999998</v>
      </c>
      <c r="G965" s="50">
        <v>0.1</v>
      </c>
      <c r="H965" s="50" t="s">
        <v>119</v>
      </c>
      <c r="I965" s="84">
        <f>0.13647*D965^2.38351</f>
        <v>220.84266010365056</v>
      </c>
      <c r="J965" s="27">
        <f t="shared" si="145"/>
        <v>1.1042133005182526</v>
      </c>
      <c r="K965" s="27" t="str">
        <f t="shared" si="146"/>
        <v>DEJAR</v>
      </c>
      <c r="L965" s="27" t="str">
        <f t="shared" si="147"/>
        <v>DEJAR</v>
      </c>
      <c r="M965" s="27" t="str">
        <f t="shared" si="148"/>
        <v>DEJAR</v>
      </c>
    </row>
    <row r="966" spans="1:13" x14ac:dyDescent="0.25">
      <c r="A966" t="s">
        <v>78</v>
      </c>
      <c r="B966">
        <v>47</v>
      </c>
      <c r="C966" s="63" t="s">
        <v>95</v>
      </c>
      <c r="D966" s="66">
        <v>14.1</v>
      </c>
      <c r="E966" s="61">
        <v>7</v>
      </c>
      <c r="F966" s="118">
        <f t="shared" si="144"/>
        <v>156.145374</v>
      </c>
      <c r="G966" s="50">
        <v>0.1</v>
      </c>
      <c r="H966" s="83" t="s">
        <v>118</v>
      </c>
      <c r="I966" s="84">
        <f>0.15991*D966^2.32764</f>
        <v>75.656108464996848</v>
      </c>
      <c r="J966" s="27">
        <f t="shared" si="145"/>
        <v>0.3782805423249842</v>
      </c>
      <c r="K966" s="27" t="str">
        <f t="shared" si="146"/>
        <v>DEJAR</v>
      </c>
      <c r="L966" s="27" t="str">
        <f t="shared" si="147"/>
        <v>DEJAR</v>
      </c>
      <c r="M966" s="27" t="str">
        <f t="shared" si="148"/>
        <v>DEJAR</v>
      </c>
    </row>
    <row r="967" spans="1:13" x14ac:dyDescent="0.25">
      <c r="A967" t="s">
        <v>78</v>
      </c>
      <c r="B967">
        <v>48</v>
      </c>
      <c r="C967" s="63" t="s">
        <v>106</v>
      </c>
      <c r="D967" s="66">
        <v>12.6</v>
      </c>
      <c r="E967" s="61">
        <v>6</v>
      </c>
      <c r="F967" s="118">
        <f t="shared" si="144"/>
        <v>124.69010399999999</v>
      </c>
      <c r="G967" s="50">
        <v>0.1</v>
      </c>
      <c r="H967" s="50" t="s">
        <v>119</v>
      </c>
      <c r="I967" s="84">
        <f t="shared" ref="I967:I972" si="149">0.13647*D967^2.38351</f>
        <v>57.25077756729295</v>
      </c>
      <c r="J967" s="27">
        <f t="shared" si="145"/>
        <v>0.28625388783646472</v>
      </c>
      <c r="K967" s="27" t="str">
        <f t="shared" si="146"/>
        <v>DEJAR</v>
      </c>
      <c r="L967" s="27" t="str">
        <f t="shared" si="147"/>
        <v>DEJAR</v>
      </c>
      <c r="M967" s="27" t="str">
        <f t="shared" si="148"/>
        <v>DEJAR</v>
      </c>
    </row>
    <row r="968" spans="1:13" x14ac:dyDescent="0.25">
      <c r="A968" t="s">
        <v>78</v>
      </c>
      <c r="B968">
        <v>49</v>
      </c>
      <c r="C968" s="63" t="s">
        <v>106</v>
      </c>
      <c r="D968" s="66">
        <v>22.8</v>
      </c>
      <c r="E968" s="61">
        <v>10</v>
      </c>
      <c r="F968" s="118">
        <f t="shared" si="144"/>
        <v>408.28233600000004</v>
      </c>
      <c r="G968" s="50">
        <v>0.1</v>
      </c>
      <c r="H968" s="50" t="s">
        <v>119</v>
      </c>
      <c r="I968" s="84">
        <f t="shared" si="149"/>
        <v>235.33606027641849</v>
      </c>
      <c r="J968" s="27">
        <f t="shared" si="145"/>
        <v>1.1766803013820923</v>
      </c>
      <c r="K968" s="27" t="str">
        <f t="shared" si="146"/>
        <v>DEJAR</v>
      </c>
      <c r="L968" s="27" t="str">
        <f t="shared" si="147"/>
        <v>DEJAR</v>
      </c>
      <c r="M968" s="27" t="str">
        <f t="shared" si="148"/>
        <v>DEJAR</v>
      </c>
    </row>
    <row r="969" spans="1:13" x14ac:dyDescent="0.25">
      <c r="A969" t="s">
        <v>78</v>
      </c>
      <c r="B969">
        <v>50</v>
      </c>
      <c r="C969" s="63" t="s">
        <v>94</v>
      </c>
      <c r="D969" s="66">
        <v>13</v>
      </c>
      <c r="E969" s="61">
        <v>5</v>
      </c>
      <c r="F969" s="118">
        <f t="shared" si="144"/>
        <v>132.73259999999999</v>
      </c>
      <c r="G969" s="50">
        <v>0.1</v>
      </c>
      <c r="H969" s="50" t="s">
        <v>119</v>
      </c>
      <c r="I969" s="84">
        <f t="shared" si="149"/>
        <v>61.678288096341362</v>
      </c>
      <c r="J969" s="27">
        <f t="shared" si="145"/>
        <v>0.3083914404817068</v>
      </c>
      <c r="K969" s="27" t="str">
        <f t="shared" si="146"/>
        <v>DEJAR</v>
      </c>
      <c r="L969" s="27" t="str">
        <f t="shared" si="147"/>
        <v>DEJAR</v>
      </c>
      <c r="M969" s="27" t="str">
        <f t="shared" si="148"/>
        <v>DEJAR</v>
      </c>
    </row>
    <row r="970" spans="1:13" x14ac:dyDescent="0.25">
      <c r="A970" t="s">
        <v>78</v>
      </c>
      <c r="B970">
        <v>51</v>
      </c>
      <c r="C970" s="63" t="s">
        <v>106</v>
      </c>
      <c r="D970" s="66">
        <v>25</v>
      </c>
      <c r="E970" s="61">
        <v>9</v>
      </c>
      <c r="F970" s="118">
        <f t="shared" si="144"/>
        <v>490.875</v>
      </c>
      <c r="G970" s="50">
        <v>0.1</v>
      </c>
      <c r="H970" s="50" t="s">
        <v>119</v>
      </c>
      <c r="I970" s="84">
        <f t="shared" si="149"/>
        <v>293.11711779854511</v>
      </c>
      <c r="J970" s="27">
        <f t="shared" si="145"/>
        <v>1.4655855889927254</v>
      </c>
      <c r="K970" s="27" t="str">
        <f t="shared" si="146"/>
        <v>DEJAR</v>
      </c>
      <c r="L970" s="27" t="str">
        <f t="shared" si="147"/>
        <v>DEJAR</v>
      </c>
      <c r="M970" s="27" t="str">
        <f t="shared" si="148"/>
        <v>DEJAR</v>
      </c>
    </row>
    <row r="971" spans="1:13" x14ac:dyDescent="0.25">
      <c r="A971" t="s">
        <v>78</v>
      </c>
      <c r="B971">
        <v>52</v>
      </c>
      <c r="C971" s="63" t="s">
        <v>106</v>
      </c>
      <c r="D971" s="66">
        <v>28.1</v>
      </c>
      <c r="E971" s="61">
        <v>15</v>
      </c>
      <c r="F971" s="118">
        <f t="shared" si="144"/>
        <v>620.15969400000006</v>
      </c>
      <c r="G971" s="50">
        <v>0.1</v>
      </c>
      <c r="H971" s="50" t="s">
        <v>119</v>
      </c>
      <c r="I971" s="84">
        <f t="shared" si="149"/>
        <v>387.29616096533618</v>
      </c>
      <c r="J971" s="27">
        <f t="shared" si="145"/>
        <v>1.9364808048266808</v>
      </c>
      <c r="K971" s="27" t="str">
        <f t="shared" si="146"/>
        <v>DEJAR</v>
      </c>
      <c r="L971" s="27" t="str">
        <f t="shared" si="147"/>
        <v>DEJAR</v>
      </c>
      <c r="M971" s="27" t="str">
        <f t="shared" si="148"/>
        <v>DEJAR</v>
      </c>
    </row>
    <row r="972" spans="1:13" x14ac:dyDescent="0.25">
      <c r="A972" t="s">
        <v>78</v>
      </c>
      <c r="B972">
        <v>53</v>
      </c>
      <c r="C972" s="63" t="s">
        <v>106</v>
      </c>
      <c r="D972" s="66">
        <v>28.2</v>
      </c>
      <c r="E972" s="61">
        <v>14</v>
      </c>
      <c r="F972" s="118">
        <f t="shared" si="144"/>
        <v>624.58149600000002</v>
      </c>
      <c r="G972" s="50">
        <v>0.1</v>
      </c>
      <c r="H972" s="50" t="s">
        <v>119</v>
      </c>
      <c r="I972" s="84">
        <f t="shared" si="149"/>
        <v>390.58939163350556</v>
      </c>
      <c r="J972" s="27">
        <f t="shared" si="145"/>
        <v>1.9529469581675276</v>
      </c>
      <c r="K972" s="27" t="str">
        <f t="shared" si="146"/>
        <v>DEJAR</v>
      </c>
      <c r="L972" s="27" t="str">
        <f t="shared" si="147"/>
        <v>DEJAR</v>
      </c>
      <c r="M972" s="27" t="str">
        <f t="shared" si="148"/>
        <v>DEJAR</v>
      </c>
    </row>
    <row r="973" spans="1:13" x14ac:dyDescent="0.25">
      <c r="A973" t="s">
        <v>78</v>
      </c>
      <c r="B973">
        <v>54</v>
      </c>
      <c r="C973" s="63" t="s">
        <v>95</v>
      </c>
      <c r="D973" s="66">
        <v>40.299999999999997</v>
      </c>
      <c r="E973" s="61">
        <v>24</v>
      </c>
      <c r="F973" s="118">
        <f t="shared" si="144"/>
        <v>1275.5602859999997</v>
      </c>
      <c r="G973" s="50">
        <v>0.1</v>
      </c>
      <c r="H973" s="83" t="s">
        <v>118</v>
      </c>
      <c r="I973" s="84">
        <f t="shared" ref="I973:I974" si="150">0.15991*D973^2.32764</f>
        <v>871.86222378767116</v>
      </c>
      <c r="J973" s="27">
        <f t="shared" si="145"/>
        <v>4.359311118938356</v>
      </c>
      <c r="K973" s="27" t="str">
        <f t="shared" si="146"/>
        <v>DEJAR</v>
      </c>
      <c r="L973" s="27" t="str">
        <f t="shared" si="147"/>
        <v>DEJAR</v>
      </c>
      <c r="M973" s="27" t="str">
        <f t="shared" si="148"/>
        <v>DEJAR</v>
      </c>
    </row>
    <row r="974" spans="1:13" x14ac:dyDescent="0.25">
      <c r="A974" t="s">
        <v>78</v>
      </c>
      <c r="B974">
        <v>55</v>
      </c>
      <c r="C974" s="63" t="s">
        <v>95</v>
      </c>
      <c r="D974" s="66">
        <v>37.5</v>
      </c>
      <c r="E974" s="61">
        <v>20</v>
      </c>
      <c r="F974" s="118">
        <f t="shared" si="144"/>
        <v>1104.46875</v>
      </c>
      <c r="G974" s="50">
        <v>0.1</v>
      </c>
      <c r="H974" s="83" t="s">
        <v>118</v>
      </c>
      <c r="I974" s="84">
        <f t="shared" si="150"/>
        <v>737.31617818124994</v>
      </c>
      <c r="J974" s="27">
        <f t="shared" si="145"/>
        <v>3.6865808909062494</v>
      </c>
      <c r="K974" s="27" t="str">
        <f t="shared" si="146"/>
        <v>DEJAR</v>
      </c>
      <c r="L974" s="27" t="str">
        <f t="shared" si="147"/>
        <v>DEJAR</v>
      </c>
      <c r="M974" s="27" t="str">
        <f t="shared" si="148"/>
        <v>DEJAR</v>
      </c>
    </row>
    <row r="975" spans="1:13" x14ac:dyDescent="0.25">
      <c r="A975" t="s">
        <v>78</v>
      </c>
      <c r="B975">
        <v>56</v>
      </c>
      <c r="C975" s="63" t="s">
        <v>106</v>
      </c>
      <c r="D975" s="66">
        <v>32.1</v>
      </c>
      <c r="E975" s="61">
        <v>15</v>
      </c>
      <c r="F975" s="118">
        <f t="shared" si="144"/>
        <v>809.28401400000007</v>
      </c>
      <c r="G975" s="50">
        <v>0.1</v>
      </c>
      <c r="H975" s="50" t="s">
        <v>119</v>
      </c>
      <c r="I975" s="84">
        <f t="shared" ref="I975:I978" si="151">0.13647*D975^2.38351</f>
        <v>531.87184510218026</v>
      </c>
      <c r="J975" s="27">
        <f t="shared" si="145"/>
        <v>2.6593592255109009</v>
      </c>
      <c r="K975" s="27" t="str">
        <f t="shared" si="146"/>
        <v>DEJAR</v>
      </c>
      <c r="L975" s="27" t="str">
        <f t="shared" si="147"/>
        <v>DEJAR</v>
      </c>
      <c r="M975" s="27" t="str">
        <f t="shared" si="148"/>
        <v>DEJAR</v>
      </c>
    </row>
    <row r="976" spans="1:13" x14ac:dyDescent="0.25">
      <c r="A976" t="s">
        <v>78</v>
      </c>
      <c r="B976">
        <v>57</v>
      </c>
      <c r="C976" s="63" t="s">
        <v>94</v>
      </c>
      <c r="D976" s="66">
        <v>14</v>
      </c>
      <c r="E976" s="61">
        <v>8</v>
      </c>
      <c r="F976" s="118">
        <f t="shared" si="144"/>
        <v>153.9384</v>
      </c>
      <c r="G976" s="50">
        <v>0.1</v>
      </c>
      <c r="H976" s="50" t="s">
        <v>119</v>
      </c>
      <c r="I976" s="84">
        <f t="shared" si="151"/>
        <v>73.59440964790268</v>
      </c>
      <c r="J976" s="27">
        <f t="shared" si="145"/>
        <v>0.36797204823951335</v>
      </c>
      <c r="K976" s="27" t="str">
        <f t="shared" si="146"/>
        <v>DEJAR</v>
      </c>
      <c r="L976" s="27" t="str">
        <f t="shared" si="147"/>
        <v>DEJAR</v>
      </c>
      <c r="M976" s="27" t="str">
        <f t="shared" si="148"/>
        <v>DEJAR</v>
      </c>
    </row>
    <row r="977" spans="1:13" x14ac:dyDescent="0.25">
      <c r="A977" t="s">
        <v>78</v>
      </c>
      <c r="B977">
        <v>58</v>
      </c>
      <c r="C977" s="63" t="s">
        <v>94</v>
      </c>
      <c r="D977" s="66">
        <v>16</v>
      </c>
      <c r="E977" s="61">
        <v>8</v>
      </c>
      <c r="F977" s="118">
        <f t="shared" si="144"/>
        <v>201.0624</v>
      </c>
      <c r="G977" s="50">
        <v>0.1</v>
      </c>
      <c r="H977" s="50" t="s">
        <v>119</v>
      </c>
      <c r="I977" s="84">
        <f t="shared" si="151"/>
        <v>101.17406776284028</v>
      </c>
      <c r="J977" s="27">
        <f t="shared" si="145"/>
        <v>0.5058703388142014</v>
      </c>
      <c r="K977" s="27" t="str">
        <f t="shared" si="146"/>
        <v>DEJAR</v>
      </c>
      <c r="L977" s="27" t="str">
        <f t="shared" si="147"/>
        <v>DEJAR</v>
      </c>
      <c r="M977" s="27" t="str">
        <f t="shared" si="148"/>
        <v>DEJAR</v>
      </c>
    </row>
    <row r="978" spans="1:13" x14ac:dyDescent="0.25">
      <c r="A978" t="s">
        <v>78</v>
      </c>
      <c r="B978">
        <v>59</v>
      </c>
      <c r="C978" s="63" t="s">
        <v>106</v>
      </c>
      <c r="D978" s="66">
        <v>25.2</v>
      </c>
      <c r="E978" s="61">
        <v>15</v>
      </c>
      <c r="F978" s="118">
        <f t="shared" si="144"/>
        <v>498.76041599999996</v>
      </c>
      <c r="G978" s="50">
        <v>0.1</v>
      </c>
      <c r="H978" s="50" t="s">
        <v>119</v>
      </c>
      <c r="I978" s="84">
        <f t="shared" si="151"/>
        <v>298.73726079315924</v>
      </c>
      <c r="J978" s="27">
        <f t="shared" si="145"/>
        <v>1.4936863039657959</v>
      </c>
      <c r="K978" s="27" t="str">
        <f t="shared" si="146"/>
        <v>DEJAR</v>
      </c>
      <c r="L978" s="27" t="str">
        <f t="shared" si="147"/>
        <v>DEJAR</v>
      </c>
      <c r="M978" s="27" t="str">
        <f t="shared" si="148"/>
        <v>DEJAR</v>
      </c>
    </row>
    <row r="979" spans="1:13" x14ac:dyDescent="0.25">
      <c r="A979" t="s">
        <v>78</v>
      </c>
      <c r="B979">
        <v>60</v>
      </c>
      <c r="C979" s="63" t="s">
        <v>95</v>
      </c>
      <c r="D979" s="66">
        <v>44.7</v>
      </c>
      <c r="E979" s="61">
        <v>22</v>
      </c>
      <c r="F979" s="118">
        <f t="shared" si="144"/>
        <v>1569.299886</v>
      </c>
      <c r="G979" s="50">
        <v>0.1</v>
      </c>
      <c r="H979" s="83" t="s">
        <v>118</v>
      </c>
      <c r="I979" s="84">
        <f>0.15991*D979^2.32764</f>
        <v>1109.6791509218456</v>
      </c>
      <c r="J979" s="27">
        <f t="shared" si="145"/>
        <v>5.5483957546092277</v>
      </c>
      <c r="K979" s="27" t="str">
        <f t="shared" si="146"/>
        <v>DEJAR</v>
      </c>
      <c r="L979" s="27" t="str">
        <f t="shared" si="147"/>
        <v>DEJAR</v>
      </c>
      <c r="M979" s="27" t="str">
        <f t="shared" si="148"/>
        <v>DEJAR</v>
      </c>
    </row>
    <row r="980" spans="1:13" x14ac:dyDescent="0.25">
      <c r="A980" t="s">
        <v>78</v>
      </c>
      <c r="B980">
        <v>61</v>
      </c>
      <c r="C980" s="63" t="s">
        <v>106</v>
      </c>
      <c r="D980" s="66">
        <v>28.1</v>
      </c>
      <c r="E980" s="61">
        <v>8</v>
      </c>
      <c r="F980" s="118">
        <f t="shared" si="144"/>
        <v>620.15969400000006</v>
      </c>
      <c r="G980" s="50">
        <v>0.1</v>
      </c>
      <c r="H980" s="50" t="s">
        <v>119</v>
      </c>
      <c r="I980" s="84">
        <f t="shared" ref="I980:I981" si="152">0.13647*D980^2.38351</f>
        <v>387.29616096533618</v>
      </c>
      <c r="J980" s="27">
        <f t="shared" si="145"/>
        <v>1.9364808048266808</v>
      </c>
      <c r="K980" s="27" t="str">
        <f t="shared" si="146"/>
        <v>DEJAR</v>
      </c>
      <c r="L980" s="27" t="str">
        <f t="shared" si="147"/>
        <v>DEJAR</v>
      </c>
      <c r="M980" s="27" t="str">
        <f t="shared" si="148"/>
        <v>DEJAR</v>
      </c>
    </row>
    <row r="981" spans="1:13" x14ac:dyDescent="0.25">
      <c r="A981" t="s">
        <v>78</v>
      </c>
      <c r="B981">
        <v>62</v>
      </c>
      <c r="C981" s="63" t="s">
        <v>106</v>
      </c>
      <c r="D981" s="66">
        <v>14.2</v>
      </c>
      <c r="E981" s="61">
        <v>6</v>
      </c>
      <c r="F981" s="118">
        <f t="shared" si="144"/>
        <v>158.368056</v>
      </c>
      <c r="G981" s="50">
        <v>0.1</v>
      </c>
      <c r="H981" s="50" t="s">
        <v>119</v>
      </c>
      <c r="I981" s="84">
        <f t="shared" si="152"/>
        <v>76.125118777836249</v>
      </c>
      <c r="J981" s="27">
        <f t="shared" si="145"/>
        <v>0.38062559388918121</v>
      </c>
      <c r="K981" s="27" t="str">
        <f t="shared" si="146"/>
        <v>DEJAR</v>
      </c>
      <c r="L981" s="27" t="str">
        <f t="shared" si="147"/>
        <v>DEJAR</v>
      </c>
      <c r="M981" s="27" t="str">
        <f t="shared" si="148"/>
        <v>DEJAR</v>
      </c>
    </row>
    <row r="982" spans="1:13" x14ac:dyDescent="0.25">
      <c r="A982" t="s">
        <v>78</v>
      </c>
      <c r="B982">
        <v>63</v>
      </c>
      <c r="C982" s="63" t="s">
        <v>95</v>
      </c>
      <c r="D982" s="66">
        <v>44.7</v>
      </c>
      <c r="E982" s="61">
        <v>25</v>
      </c>
      <c r="F982" s="118">
        <f t="shared" si="144"/>
        <v>1569.299886</v>
      </c>
      <c r="G982" s="50">
        <v>0.1</v>
      </c>
      <c r="H982" s="83" t="s">
        <v>118</v>
      </c>
      <c r="I982" s="84">
        <f t="shared" ref="I982:I984" si="153">0.15991*D982^2.32764</f>
        <v>1109.6791509218456</v>
      </c>
      <c r="J982" s="27">
        <f t="shared" si="145"/>
        <v>5.5483957546092277</v>
      </c>
      <c r="K982" s="27" t="str">
        <f t="shared" si="146"/>
        <v>DEJAR</v>
      </c>
      <c r="L982" s="27" t="str">
        <f t="shared" si="147"/>
        <v>DEJAR</v>
      </c>
      <c r="M982" s="27" t="str">
        <f t="shared" si="148"/>
        <v>DEJAR</v>
      </c>
    </row>
    <row r="983" spans="1:13" x14ac:dyDescent="0.25">
      <c r="A983" t="s">
        <v>78</v>
      </c>
      <c r="B983">
        <v>64</v>
      </c>
      <c r="C983" s="63" t="s">
        <v>95</v>
      </c>
      <c r="D983" s="66">
        <v>47</v>
      </c>
      <c r="E983" s="61">
        <v>28</v>
      </c>
      <c r="F983" s="118">
        <f t="shared" si="144"/>
        <v>1734.9485999999999</v>
      </c>
      <c r="G983" s="50">
        <v>0.1</v>
      </c>
      <c r="H983" s="83" t="s">
        <v>118</v>
      </c>
      <c r="I983" s="84">
        <f t="shared" si="153"/>
        <v>1247.146526062053</v>
      </c>
      <c r="J983" s="27">
        <f t="shared" si="145"/>
        <v>6.235732630310264</v>
      </c>
      <c r="K983" s="27" t="str">
        <f t="shared" si="146"/>
        <v>DEJAR</v>
      </c>
      <c r="L983" s="27" t="str">
        <f t="shared" si="147"/>
        <v>DEJAR</v>
      </c>
      <c r="M983" s="27" t="str">
        <f t="shared" si="148"/>
        <v>DEJAR</v>
      </c>
    </row>
    <row r="984" spans="1:13" x14ac:dyDescent="0.25">
      <c r="A984" t="s">
        <v>79</v>
      </c>
      <c r="B984">
        <v>1</v>
      </c>
      <c r="C984" s="63" t="s">
        <v>95</v>
      </c>
      <c r="D984" s="66">
        <v>15</v>
      </c>
      <c r="E984" s="61">
        <v>20</v>
      </c>
      <c r="F984" s="118">
        <f t="shared" si="144"/>
        <v>176.715</v>
      </c>
      <c r="G984" s="50">
        <v>0.1</v>
      </c>
      <c r="H984" s="83" t="s">
        <v>118</v>
      </c>
      <c r="I984" s="84">
        <f t="shared" si="153"/>
        <v>87.376105084816146</v>
      </c>
      <c r="J984" s="27">
        <f t="shared" si="145"/>
        <v>0.43688052542408073</v>
      </c>
      <c r="K984" s="27" t="str">
        <f t="shared" si="146"/>
        <v>DEJAR</v>
      </c>
      <c r="L984" s="27" t="str">
        <f t="shared" si="147"/>
        <v>DEJAR</v>
      </c>
      <c r="M984" s="27" t="str">
        <f t="shared" si="148"/>
        <v>DEJAR</v>
      </c>
    </row>
    <row r="985" spans="1:13" x14ac:dyDescent="0.25">
      <c r="A985" t="s">
        <v>79</v>
      </c>
      <c r="B985">
        <v>2</v>
      </c>
      <c r="C985" s="63" t="s">
        <v>106</v>
      </c>
      <c r="D985" s="66">
        <v>22.4</v>
      </c>
      <c r="E985" s="61">
        <v>11</v>
      </c>
      <c r="F985" s="118">
        <f t="shared" si="144"/>
        <v>394.08230399999997</v>
      </c>
      <c r="G985" s="50">
        <v>0.1</v>
      </c>
      <c r="H985" s="50" t="s">
        <v>119</v>
      </c>
      <c r="I985" s="84">
        <f t="shared" ref="I985:I989" si="154">0.13647*D985^2.38351</f>
        <v>225.61441578140051</v>
      </c>
      <c r="J985" s="27">
        <f t="shared" si="145"/>
        <v>1.1280720789070025</v>
      </c>
      <c r="K985" s="27" t="str">
        <f t="shared" si="146"/>
        <v>DEJAR</v>
      </c>
      <c r="L985" s="27" t="str">
        <f t="shared" si="147"/>
        <v>DEJAR</v>
      </c>
      <c r="M985" s="27" t="str">
        <f t="shared" si="148"/>
        <v>DEJAR</v>
      </c>
    </row>
    <row r="986" spans="1:13" x14ac:dyDescent="0.25">
      <c r="A986" t="s">
        <v>79</v>
      </c>
      <c r="B986">
        <v>3</v>
      </c>
      <c r="C986" s="63" t="s">
        <v>106</v>
      </c>
      <c r="D986" s="66">
        <v>12.1</v>
      </c>
      <c r="E986" s="61">
        <v>8</v>
      </c>
      <c r="F986" s="118">
        <f t="shared" si="144"/>
        <v>114.990414</v>
      </c>
      <c r="G986" s="50">
        <v>0.1</v>
      </c>
      <c r="H986" s="50" t="s">
        <v>119</v>
      </c>
      <c r="I986" s="84">
        <f t="shared" si="154"/>
        <v>51.983671497205123</v>
      </c>
      <c r="J986" s="27">
        <f t="shared" si="145"/>
        <v>0.2599183574860256</v>
      </c>
      <c r="K986" s="27" t="str">
        <f t="shared" si="146"/>
        <v>DEJAR</v>
      </c>
      <c r="L986" s="27" t="str">
        <f t="shared" si="147"/>
        <v>DEJAR</v>
      </c>
      <c r="M986" s="27" t="str">
        <f t="shared" si="148"/>
        <v>DEJAR</v>
      </c>
    </row>
    <row r="987" spans="1:13" x14ac:dyDescent="0.25">
      <c r="A987" t="s">
        <v>79</v>
      </c>
      <c r="B987">
        <v>4</v>
      </c>
      <c r="C987" s="63" t="s">
        <v>94</v>
      </c>
      <c r="D987" s="66">
        <v>22.5</v>
      </c>
      <c r="E987" s="61">
        <v>8</v>
      </c>
      <c r="F987" s="118">
        <f t="shared" si="144"/>
        <v>397.60874999999999</v>
      </c>
      <c r="G987" s="50">
        <v>0.1</v>
      </c>
      <c r="H987" s="50" t="s">
        <v>119</v>
      </c>
      <c r="I987" s="84">
        <f t="shared" si="154"/>
        <v>228.02252226135974</v>
      </c>
      <c r="J987" s="27">
        <f t="shared" si="145"/>
        <v>1.1401126113067988</v>
      </c>
      <c r="K987" s="27" t="str">
        <f t="shared" si="146"/>
        <v>DEJAR</v>
      </c>
      <c r="L987" s="27" t="str">
        <f t="shared" si="147"/>
        <v>DEJAR</v>
      </c>
      <c r="M987" s="27" t="str">
        <f t="shared" si="148"/>
        <v>DEJAR</v>
      </c>
    </row>
    <row r="988" spans="1:13" x14ac:dyDescent="0.25">
      <c r="A988" t="s">
        <v>79</v>
      </c>
      <c r="B988">
        <v>5</v>
      </c>
      <c r="C988" s="63" t="s">
        <v>94</v>
      </c>
      <c r="D988" s="66">
        <v>36.5</v>
      </c>
      <c r="E988" s="61">
        <v>12</v>
      </c>
      <c r="F988" s="118">
        <f t="shared" si="144"/>
        <v>1046.34915</v>
      </c>
      <c r="G988" s="50">
        <v>0.1</v>
      </c>
      <c r="H988" s="50" t="s">
        <v>119</v>
      </c>
      <c r="I988" s="84">
        <f t="shared" si="154"/>
        <v>722.40019894918726</v>
      </c>
      <c r="J988" s="27">
        <f t="shared" si="145"/>
        <v>3.6120009947459364</v>
      </c>
      <c r="K988" s="27" t="str">
        <f t="shared" si="146"/>
        <v>DEJAR</v>
      </c>
      <c r="L988" s="27" t="str">
        <f t="shared" si="147"/>
        <v>DEJAR</v>
      </c>
      <c r="M988" s="27" t="str">
        <f t="shared" si="148"/>
        <v>DEJAR</v>
      </c>
    </row>
    <row r="989" spans="1:13" x14ac:dyDescent="0.25">
      <c r="A989" t="s">
        <v>79</v>
      </c>
      <c r="B989">
        <v>6</v>
      </c>
      <c r="C989" s="63" t="s">
        <v>94</v>
      </c>
      <c r="D989" s="66">
        <v>16.8</v>
      </c>
      <c r="E989" s="61">
        <v>10</v>
      </c>
      <c r="F989" s="118">
        <f t="shared" si="144"/>
        <v>221.67129600000001</v>
      </c>
      <c r="G989" s="50">
        <v>0.1</v>
      </c>
      <c r="H989" s="50" t="s">
        <v>119</v>
      </c>
      <c r="I989" s="84">
        <f t="shared" si="154"/>
        <v>113.65122407557132</v>
      </c>
      <c r="J989" s="27">
        <f t="shared" si="145"/>
        <v>0.56825612037785656</v>
      </c>
      <c r="K989" s="27" t="str">
        <f t="shared" si="146"/>
        <v>DEJAR</v>
      </c>
      <c r="L989" s="27" t="str">
        <f t="shared" si="147"/>
        <v>DEJAR</v>
      </c>
      <c r="M989" s="27" t="str">
        <f t="shared" si="148"/>
        <v>DEJAR</v>
      </c>
    </row>
    <row r="990" spans="1:13" x14ac:dyDescent="0.25">
      <c r="A990" t="s">
        <v>79</v>
      </c>
      <c r="B990">
        <v>7</v>
      </c>
      <c r="C990" s="63" t="s">
        <v>95</v>
      </c>
      <c r="D990" s="66">
        <v>15.1</v>
      </c>
      <c r="E990" s="61">
        <v>11</v>
      </c>
      <c r="F990" s="118">
        <f t="shared" si="144"/>
        <v>179.07905399999999</v>
      </c>
      <c r="G990" s="50">
        <v>0.1</v>
      </c>
      <c r="H990" s="83" t="s">
        <v>118</v>
      </c>
      <c r="I990" s="84">
        <f t="shared" ref="I990:I995" si="155">0.15991*D990^2.32764</f>
        <v>88.737977243177667</v>
      </c>
      <c r="J990" s="27">
        <f t="shared" si="145"/>
        <v>0.44368988621588834</v>
      </c>
      <c r="K990" s="27" t="str">
        <f t="shared" si="146"/>
        <v>DEJAR</v>
      </c>
      <c r="L990" s="27" t="str">
        <f t="shared" si="147"/>
        <v>DEJAR</v>
      </c>
      <c r="M990" s="27" t="str">
        <f t="shared" si="148"/>
        <v>DEJAR</v>
      </c>
    </row>
    <row r="991" spans="1:13" x14ac:dyDescent="0.25">
      <c r="A991" t="s">
        <v>79</v>
      </c>
      <c r="B991">
        <v>8</v>
      </c>
      <c r="C991" s="63" t="s">
        <v>95</v>
      </c>
      <c r="D991" s="66">
        <v>26.8</v>
      </c>
      <c r="E991" s="61">
        <v>13</v>
      </c>
      <c r="F991" s="118">
        <f t="shared" si="144"/>
        <v>564.10569599999997</v>
      </c>
      <c r="G991" s="50">
        <v>0.1</v>
      </c>
      <c r="H991" s="83" t="s">
        <v>118</v>
      </c>
      <c r="I991" s="84">
        <f t="shared" si="155"/>
        <v>337.33336243492727</v>
      </c>
      <c r="J991" s="27">
        <f t="shared" si="145"/>
        <v>1.6866668121746364</v>
      </c>
      <c r="K991" s="27" t="str">
        <f t="shared" si="146"/>
        <v>DEJAR</v>
      </c>
      <c r="L991" s="27" t="str">
        <f t="shared" si="147"/>
        <v>DEJAR</v>
      </c>
      <c r="M991" s="27" t="str">
        <f t="shared" si="148"/>
        <v>DEJAR</v>
      </c>
    </row>
    <row r="992" spans="1:13" x14ac:dyDescent="0.25">
      <c r="A992" t="s">
        <v>79</v>
      </c>
      <c r="B992">
        <v>9</v>
      </c>
      <c r="C992" s="63" t="s">
        <v>95</v>
      </c>
      <c r="D992" s="66">
        <v>39.6</v>
      </c>
      <c r="E992" s="61">
        <v>15</v>
      </c>
      <c r="F992" s="118">
        <f t="shared" si="144"/>
        <v>1231.6328640000002</v>
      </c>
      <c r="G992" s="50">
        <v>0.1</v>
      </c>
      <c r="H992" s="83" t="s">
        <v>118</v>
      </c>
      <c r="I992" s="84">
        <f t="shared" si="155"/>
        <v>837.01809306163432</v>
      </c>
      <c r="J992" s="27">
        <f t="shared" si="145"/>
        <v>4.1850904653081713</v>
      </c>
      <c r="K992" s="27" t="str">
        <f t="shared" si="146"/>
        <v>DEJAR</v>
      </c>
      <c r="L992" s="27" t="str">
        <f t="shared" si="147"/>
        <v>DEJAR</v>
      </c>
      <c r="M992" s="27" t="str">
        <f t="shared" si="148"/>
        <v>DEJAR</v>
      </c>
    </row>
    <row r="993" spans="1:13" x14ac:dyDescent="0.25">
      <c r="A993" t="s">
        <v>79</v>
      </c>
      <c r="B993">
        <v>10</v>
      </c>
      <c r="C993" s="63" t="s">
        <v>95</v>
      </c>
      <c r="D993" s="66">
        <v>41</v>
      </c>
      <c r="E993" s="61">
        <v>17</v>
      </c>
      <c r="F993" s="118">
        <f t="shared" si="144"/>
        <v>1320.2574</v>
      </c>
      <c r="G993" s="50">
        <v>0.1</v>
      </c>
      <c r="H993" s="83" t="s">
        <v>118</v>
      </c>
      <c r="I993" s="84">
        <f t="shared" si="155"/>
        <v>907.5192366572752</v>
      </c>
      <c r="J993" s="27">
        <f t="shared" si="145"/>
        <v>4.537596183286376</v>
      </c>
      <c r="K993" s="27" t="str">
        <f t="shared" si="146"/>
        <v>DEJAR</v>
      </c>
      <c r="L993" s="27" t="str">
        <f t="shared" si="147"/>
        <v>DEJAR</v>
      </c>
      <c r="M993" s="27" t="str">
        <f t="shared" si="148"/>
        <v>DEJAR</v>
      </c>
    </row>
    <row r="994" spans="1:13" x14ac:dyDescent="0.25">
      <c r="A994" t="s">
        <v>79</v>
      </c>
      <c r="B994">
        <v>11</v>
      </c>
      <c r="C994" s="63" t="s">
        <v>95</v>
      </c>
      <c r="D994" s="66">
        <v>26.1</v>
      </c>
      <c r="E994" s="61">
        <v>15</v>
      </c>
      <c r="F994" s="118">
        <f t="shared" si="144"/>
        <v>535.022334</v>
      </c>
      <c r="G994" s="50">
        <v>0.1</v>
      </c>
      <c r="H994" s="83" t="s">
        <v>118</v>
      </c>
      <c r="I994" s="84">
        <f t="shared" si="155"/>
        <v>317.17922511837349</v>
      </c>
      <c r="J994" s="27">
        <f t="shared" si="145"/>
        <v>1.5858961255918673</v>
      </c>
      <c r="K994" s="27" t="str">
        <f t="shared" si="146"/>
        <v>DEJAR</v>
      </c>
      <c r="L994" s="27" t="str">
        <f t="shared" si="147"/>
        <v>DEJAR</v>
      </c>
      <c r="M994" s="27" t="str">
        <f t="shared" si="148"/>
        <v>DEJAR</v>
      </c>
    </row>
    <row r="995" spans="1:13" x14ac:dyDescent="0.25">
      <c r="A995" t="s">
        <v>79</v>
      </c>
      <c r="B995">
        <v>12</v>
      </c>
      <c r="C995" s="63" t="s">
        <v>95</v>
      </c>
      <c r="D995" s="66">
        <v>32</v>
      </c>
      <c r="E995" s="61">
        <v>15</v>
      </c>
      <c r="F995" s="118">
        <f t="shared" si="144"/>
        <v>804.24959999999999</v>
      </c>
      <c r="G995" s="50">
        <v>0.1</v>
      </c>
      <c r="H995" s="83" t="s">
        <v>118</v>
      </c>
      <c r="I995" s="84">
        <f t="shared" si="155"/>
        <v>509.70972386186907</v>
      </c>
      <c r="J995" s="27">
        <f t="shared" si="145"/>
        <v>2.5485486193093454</v>
      </c>
      <c r="K995" s="27" t="str">
        <f t="shared" si="146"/>
        <v>DEJAR</v>
      </c>
      <c r="L995" s="27" t="str">
        <f t="shared" si="147"/>
        <v>DEJAR</v>
      </c>
      <c r="M995" s="27" t="str">
        <f t="shared" si="148"/>
        <v>DEJAR</v>
      </c>
    </row>
    <row r="996" spans="1:13" x14ac:dyDescent="0.25">
      <c r="A996" t="s">
        <v>79</v>
      </c>
      <c r="B996">
        <v>13</v>
      </c>
      <c r="C996" s="63" t="s">
        <v>106</v>
      </c>
      <c r="D996" s="66">
        <v>34.6</v>
      </c>
      <c r="E996" s="61">
        <v>16</v>
      </c>
      <c r="F996" s="118">
        <f t="shared" si="144"/>
        <v>940.2494640000001</v>
      </c>
      <c r="G996" s="50">
        <v>0.1</v>
      </c>
      <c r="H996" s="50" t="s">
        <v>119</v>
      </c>
      <c r="I996" s="84">
        <f t="shared" ref="I996:I998" si="156">0.13647*D996^2.38351</f>
        <v>635.97561474139445</v>
      </c>
      <c r="J996" s="27">
        <f t="shared" si="145"/>
        <v>3.1798780737069721</v>
      </c>
      <c r="K996" s="27" t="str">
        <f t="shared" si="146"/>
        <v>DEJAR</v>
      </c>
      <c r="L996" s="27" t="str">
        <f t="shared" si="147"/>
        <v>DEJAR</v>
      </c>
      <c r="M996" s="27" t="str">
        <f t="shared" si="148"/>
        <v>DEJAR</v>
      </c>
    </row>
    <row r="997" spans="1:13" x14ac:dyDescent="0.25">
      <c r="A997" t="s">
        <v>79</v>
      </c>
      <c r="B997">
        <v>14</v>
      </c>
      <c r="C997" s="63" t="s">
        <v>106</v>
      </c>
      <c r="D997" s="66">
        <v>15.2</v>
      </c>
      <c r="E997" s="61">
        <v>20</v>
      </c>
      <c r="F997" s="118">
        <f t="shared" si="144"/>
        <v>181.45881599999998</v>
      </c>
      <c r="G997" s="50">
        <v>0.1</v>
      </c>
      <c r="H997" s="50" t="s">
        <v>119</v>
      </c>
      <c r="I997" s="84">
        <f t="shared" si="156"/>
        <v>89.530951875655134</v>
      </c>
      <c r="J997" s="27">
        <f t="shared" si="145"/>
        <v>0.44765475937827565</v>
      </c>
      <c r="K997" s="27" t="str">
        <f t="shared" si="146"/>
        <v>DEJAR</v>
      </c>
      <c r="L997" s="27" t="str">
        <f t="shared" si="147"/>
        <v>DEJAR</v>
      </c>
      <c r="M997" s="27" t="str">
        <f t="shared" si="148"/>
        <v>DEJAR</v>
      </c>
    </row>
    <row r="998" spans="1:13" x14ac:dyDescent="0.25">
      <c r="A998" t="s">
        <v>79</v>
      </c>
      <c r="B998">
        <v>15</v>
      </c>
      <c r="C998" s="63" t="s">
        <v>106</v>
      </c>
      <c r="D998" s="66">
        <v>32.700000000000003</v>
      </c>
      <c r="E998" s="61">
        <v>16</v>
      </c>
      <c r="F998" s="118">
        <f t="shared" si="144"/>
        <v>839.82036600000015</v>
      </c>
      <c r="G998" s="50">
        <v>0.1</v>
      </c>
      <c r="H998" s="50" t="s">
        <v>119</v>
      </c>
      <c r="I998" s="84">
        <f t="shared" si="156"/>
        <v>555.87469669806217</v>
      </c>
      <c r="J998" s="27">
        <f t="shared" si="145"/>
        <v>2.779373483490311</v>
      </c>
      <c r="K998" s="27" t="str">
        <f t="shared" si="146"/>
        <v>DEJAR</v>
      </c>
      <c r="L998" s="27" t="str">
        <f t="shared" si="147"/>
        <v>DEJAR</v>
      </c>
      <c r="M998" s="27" t="str">
        <f t="shared" si="148"/>
        <v>DEJAR</v>
      </c>
    </row>
    <row r="999" spans="1:13" x14ac:dyDescent="0.25">
      <c r="A999" t="s">
        <v>79</v>
      </c>
      <c r="B999">
        <v>16</v>
      </c>
      <c r="C999" s="63" t="s">
        <v>95</v>
      </c>
      <c r="D999" s="66">
        <v>26.8</v>
      </c>
      <c r="E999" s="61">
        <v>14</v>
      </c>
      <c r="F999" s="118">
        <f t="shared" si="144"/>
        <v>564.10569599999997</v>
      </c>
      <c r="G999" s="50">
        <v>0.1</v>
      </c>
      <c r="H999" s="83" t="s">
        <v>118</v>
      </c>
      <c r="I999" s="84">
        <f t="shared" ref="I999:I1000" si="157">0.15991*D999^2.32764</f>
        <v>337.33336243492727</v>
      </c>
      <c r="J999" s="27">
        <f t="shared" si="145"/>
        <v>1.6866668121746364</v>
      </c>
      <c r="K999" s="27" t="str">
        <f t="shared" si="146"/>
        <v>DEJAR</v>
      </c>
      <c r="L999" s="27" t="str">
        <f t="shared" si="147"/>
        <v>DEJAR</v>
      </c>
      <c r="M999" s="27" t="str">
        <f t="shared" si="148"/>
        <v>DEJAR</v>
      </c>
    </row>
    <row r="1000" spans="1:13" x14ac:dyDescent="0.25">
      <c r="A1000" t="s">
        <v>79</v>
      </c>
      <c r="B1000">
        <v>17</v>
      </c>
      <c r="C1000" s="63" t="s">
        <v>95</v>
      </c>
      <c r="D1000" s="66">
        <v>25.4</v>
      </c>
      <c r="E1000" s="61">
        <v>12</v>
      </c>
      <c r="F1000" s="118">
        <f t="shared" si="144"/>
        <v>506.70866399999994</v>
      </c>
      <c r="G1000" s="50">
        <v>0.1</v>
      </c>
      <c r="H1000" s="83" t="s">
        <v>118</v>
      </c>
      <c r="I1000" s="84">
        <f t="shared" si="157"/>
        <v>297.73012203395768</v>
      </c>
      <c r="J1000" s="27">
        <f t="shared" si="145"/>
        <v>1.4886506101697885</v>
      </c>
      <c r="K1000" s="27" t="str">
        <f t="shared" si="146"/>
        <v>DEJAR</v>
      </c>
      <c r="L1000" s="27" t="str">
        <f t="shared" si="147"/>
        <v>DEJAR</v>
      </c>
      <c r="M1000" s="27" t="str">
        <f t="shared" si="148"/>
        <v>DEJAR</v>
      </c>
    </row>
    <row r="1001" spans="1:13" x14ac:dyDescent="0.25">
      <c r="A1001" t="s">
        <v>79</v>
      </c>
      <c r="B1001">
        <v>18</v>
      </c>
      <c r="C1001" s="63" t="s">
        <v>106</v>
      </c>
      <c r="D1001" s="66">
        <v>23.1</v>
      </c>
      <c r="E1001" s="61">
        <v>12</v>
      </c>
      <c r="F1001" s="118">
        <f t="shared" si="144"/>
        <v>419.09729399999998</v>
      </c>
      <c r="G1001" s="50">
        <v>0.1</v>
      </c>
      <c r="H1001" s="50" t="s">
        <v>119</v>
      </c>
      <c r="I1001" s="84">
        <f t="shared" ref="I1001:I1002" si="158">0.13647*D1001^2.38351</f>
        <v>242.78395491884723</v>
      </c>
      <c r="J1001" s="27">
        <f t="shared" si="145"/>
        <v>1.2139197745942361</v>
      </c>
      <c r="K1001" s="27" t="str">
        <f t="shared" si="146"/>
        <v>DEJAR</v>
      </c>
      <c r="L1001" s="27" t="str">
        <f t="shared" si="147"/>
        <v>DEJAR</v>
      </c>
      <c r="M1001" s="27" t="str">
        <f t="shared" si="148"/>
        <v>DEJAR</v>
      </c>
    </row>
    <row r="1002" spans="1:13" x14ac:dyDescent="0.25">
      <c r="A1002" t="s">
        <v>79</v>
      </c>
      <c r="B1002">
        <v>19</v>
      </c>
      <c r="C1002" s="63" t="s">
        <v>94</v>
      </c>
      <c r="D1002" s="66">
        <v>17.8</v>
      </c>
      <c r="E1002" s="61">
        <v>14</v>
      </c>
      <c r="F1002" s="118">
        <f t="shared" si="144"/>
        <v>248.84613600000003</v>
      </c>
      <c r="G1002" s="50">
        <v>0.1</v>
      </c>
      <c r="H1002" s="50" t="s">
        <v>119</v>
      </c>
      <c r="I1002" s="84">
        <f t="shared" si="158"/>
        <v>130.44449964469851</v>
      </c>
      <c r="J1002" s="27">
        <f t="shared" si="145"/>
        <v>0.65222249822349254</v>
      </c>
      <c r="K1002" s="27" t="str">
        <f t="shared" si="146"/>
        <v>DEJAR</v>
      </c>
      <c r="L1002" s="27" t="str">
        <f t="shared" si="147"/>
        <v>DEJAR</v>
      </c>
      <c r="M1002" s="27" t="str">
        <f t="shared" si="148"/>
        <v>DEJAR</v>
      </c>
    </row>
    <row r="1003" spans="1:13" x14ac:dyDescent="0.25">
      <c r="A1003" t="s">
        <v>79</v>
      </c>
      <c r="B1003">
        <v>20</v>
      </c>
      <c r="C1003" s="63" t="s">
        <v>95</v>
      </c>
      <c r="D1003" s="66">
        <v>15.3</v>
      </c>
      <c r="E1003" s="61">
        <v>14</v>
      </c>
      <c r="F1003" s="118">
        <f t="shared" si="144"/>
        <v>183.85428600000003</v>
      </c>
      <c r="G1003" s="50">
        <v>0.1</v>
      </c>
      <c r="H1003" s="83" t="s">
        <v>118</v>
      </c>
      <c r="I1003" s="84">
        <f t="shared" ref="I1003:I1004" si="159">0.15991*D1003^2.32764</f>
        <v>91.497828108665402</v>
      </c>
      <c r="J1003" s="27">
        <f t="shared" si="145"/>
        <v>0.45748914054332696</v>
      </c>
      <c r="K1003" s="27" t="str">
        <f t="shared" si="146"/>
        <v>DEJAR</v>
      </c>
      <c r="L1003" s="27" t="str">
        <f t="shared" si="147"/>
        <v>DEJAR</v>
      </c>
      <c r="M1003" s="27" t="str">
        <f t="shared" si="148"/>
        <v>DEJAR</v>
      </c>
    </row>
    <row r="1004" spans="1:13" x14ac:dyDescent="0.25">
      <c r="A1004" t="s">
        <v>79</v>
      </c>
      <c r="B1004">
        <v>21</v>
      </c>
      <c r="C1004" s="63" t="s">
        <v>95</v>
      </c>
      <c r="D1004" s="66">
        <v>29.1</v>
      </c>
      <c r="E1004" s="61">
        <v>14</v>
      </c>
      <c r="F1004" s="118">
        <f t="shared" si="144"/>
        <v>665.08457400000009</v>
      </c>
      <c r="G1004" s="50">
        <v>0.1</v>
      </c>
      <c r="H1004" s="83" t="s">
        <v>118</v>
      </c>
      <c r="I1004" s="84">
        <f t="shared" si="159"/>
        <v>408.5935439046329</v>
      </c>
      <c r="J1004" s="27">
        <f t="shared" si="145"/>
        <v>2.0429677195231641</v>
      </c>
      <c r="K1004" s="27" t="str">
        <f t="shared" si="146"/>
        <v>DEJAR</v>
      </c>
      <c r="L1004" s="27" t="str">
        <f t="shared" si="147"/>
        <v>DEJAR</v>
      </c>
      <c r="M1004" s="27" t="str">
        <f t="shared" si="148"/>
        <v>DEJAR</v>
      </c>
    </row>
    <row r="1005" spans="1:13" x14ac:dyDescent="0.25">
      <c r="A1005" t="s">
        <v>79</v>
      </c>
      <c r="B1005">
        <v>22</v>
      </c>
      <c r="C1005" s="63" t="s">
        <v>106</v>
      </c>
      <c r="D1005" s="66">
        <v>39.4</v>
      </c>
      <c r="E1005" s="61">
        <v>16</v>
      </c>
      <c r="F1005" s="118">
        <f t="shared" si="144"/>
        <v>1219.2235439999999</v>
      </c>
      <c r="G1005" s="50">
        <v>0.1</v>
      </c>
      <c r="H1005" s="50" t="s">
        <v>119</v>
      </c>
      <c r="I1005" s="84">
        <f t="shared" ref="I1005:I1007" si="160">0.13647*D1005^2.38351</f>
        <v>866.79897927786317</v>
      </c>
      <c r="J1005" s="27">
        <f t="shared" si="145"/>
        <v>4.3339948963893153</v>
      </c>
      <c r="K1005" s="27" t="str">
        <f t="shared" si="146"/>
        <v>DEJAR</v>
      </c>
      <c r="L1005" s="27" t="str">
        <f t="shared" si="147"/>
        <v>DEJAR</v>
      </c>
      <c r="M1005" s="27" t="str">
        <f t="shared" si="148"/>
        <v>DEJAR</v>
      </c>
    </row>
    <row r="1006" spans="1:13" x14ac:dyDescent="0.25">
      <c r="A1006" t="s">
        <v>79</v>
      </c>
      <c r="B1006">
        <v>23</v>
      </c>
      <c r="C1006" s="63" t="s">
        <v>94</v>
      </c>
      <c r="D1006" s="66">
        <v>21.5</v>
      </c>
      <c r="E1006" s="61">
        <v>15</v>
      </c>
      <c r="F1006" s="118">
        <f t="shared" si="144"/>
        <v>363.05115000000001</v>
      </c>
      <c r="G1006" s="50">
        <v>0.1</v>
      </c>
      <c r="H1006" s="50" t="s">
        <v>119</v>
      </c>
      <c r="I1006" s="84">
        <f t="shared" si="160"/>
        <v>204.60563254585173</v>
      </c>
      <c r="J1006" s="27">
        <f t="shared" si="145"/>
        <v>1.0230281627292586</v>
      </c>
      <c r="K1006" s="27" t="str">
        <f t="shared" si="146"/>
        <v>DEJAR</v>
      </c>
      <c r="L1006" s="27" t="str">
        <f t="shared" si="147"/>
        <v>DEJAR</v>
      </c>
      <c r="M1006" s="27" t="str">
        <f t="shared" si="148"/>
        <v>DEJAR</v>
      </c>
    </row>
    <row r="1007" spans="1:13" x14ac:dyDescent="0.25">
      <c r="A1007" t="s">
        <v>79</v>
      </c>
      <c r="B1007">
        <v>24</v>
      </c>
      <c r="C1007" s="63" t="s">
        <v>106</v>
      </c>
      <c r="D1007" s="66">
        <v>31</v>
      </c>
      <c r="E1007" s="61">
        <v>15</v>
      </c>
      <c r="F1007" s="118">
        <f t="shared" si="144"/>
        <v>754.76940000000002</v>
      </c>
      <c r="G1007" s="50">
        <v>0.1</v>
      </c>
      <c r="H1007" s="50" t="s">
        <v>119</v>
      </c>
      <c r="I1007" s="84">
        <f t="shared" si="160"/>
        <v>489.45492453923617</v>
      </c>
      <c r="J1007" s="27">
        <f t="shared" si="145"/>
        <v>2.4472746226961806</v>
      </c>
      <c r="K1007" s="27" t="str">
        <f t="shared" si="146"/>
        <v>DEJAR</v>
      </c>
      <c r="L1007" s="27" t="str">
        <f t="shared" si="147"/>
        <v>DEJAR</v>
      </c>
      <c r="M1007" s="27" t="str">
        <f t="shared" si="148"/>
        <v>DEJAR</v>
      </c>
    </row>
    <row r="1008" spans="1:13" x14ac:dyDescent="0.25">
      <c r="A1008" t="s">
        <v>79</v>
      </c>
      <c r="B1008">
        <v>25</v>
      </c>
      <c r="C1008" s="63" t="s">
        <v>95</v>
      </c>
      <c r="D1008" s="66">
        <v>36.799999999999997</v>
      </c>
      <c r="E1008" s="61">
        <v>18</v>
      </c>
      <c r="F1008" s="118">
        <f t="shared" si="144"/>
        <v>1063.6200959999999</v>
      </c>
      <c r="G1008" s="50">
        <v>0.1</v>
      </c>
      <c r="H1008" s="83" t="s">
        <v>118</v>
      </c>
      <c r="I1008" s="84">
        <f t="shared" ref="I1008:I1010" si="161">0.15991*D1008^2.32764</f>
        <v>705.67647540647033</v>
      </c>
      <c r="J1008" s="27">
        <f t="shared" si="145"/>
        <v>3.5283823770323517</v>
      </c>
      <c r="K1008" s="27" t="str">
        <f t="shared" si="146"/>
        <v>DEJAR</v>
      </c>
      <c r="L1008" s="27" t="str">
        <f t="shared" si="147"/>
        <v>DEJAR</v>
      </c>
      <c r="M1008" s="27" t="str">
        <f t="shared" si="148"/>
        <v>DEJAR</v>
      </c>
    </row>
    <row r="1009" spans="1:13" x14ac:dyDescent="0.25">
      <c r="A1009" t="s">
        <v>79</v>
      </c>
      <c r="B1009">
        <v>26</v>
      </c>
      <c r="C1009" s="63" t="s">
        <v>95</v>
      </c>
      <c r="D1009" s="66">
        <v>34</v>
      </c>
      <c r="E1009" s="61">
        <v>15</v>
      </c>
      <c r="F1009" s="118">
        <f t="shared" si="144"/>
        <v>907.92240000000004</v>
      </c>
      <c r="G1009" s="50">
        <v>0.1</v>
      </c>
      <c r="H1009" s="83" t="s">
        <v>118</v>
      </c>
      <c r="I1009" s="84">
        <f t="shared" si="161"/>
        <v>586.95824798631986</v>
      </c>
      <c r="J1009" s="27">
        <f t="shared" si="145"/>
        <v>2.9347912399315992</v>
      </c>
      <c r="K1009" s="27" t="str">
        <f t="shared" si="146"/>
        <v>DEJAR</v>
      </c>
      <c r="L1009" s="27" t="str">
        <f t="shared" si="147"/>
        <v>DEJAR</v>
      </c>
      <c r="M1009" s="27" t="str">
        <f t="shared" si="148"/>
        <v>DEJAR</v>
      </c>
    </row>
    <row r="1010" spans="1:13" x14ac:dyDescent="0.25">
      <c r="A1010" t="s">
        <v>79</v>
      </c>
      <c r="B1010">
        <v>27</v>
      </c>
      <c r="C1010" s="63" t="s">
        <v>95</v>
      </c>
      <c r="D1010" s="66">
        <v>30.9</v>
      </c>
      <c r="E1010" s="61">
        <v>14</v>
      </c>
      <c r="F1010" s="118">
        <f t="shared" si="144"/>
        <v>749.9077739999999</v>
      </c>
      <c r="G1010" s="50">
        <v>0.1</v>
      </c>
      <c r="H1010" s="83" t="s">
        <v>118</v>
      </c>
      <c r="I1010" s="84">
        <f t="shared" si="161"/>
        <v>469.85362117691642</v>
      </c>
      <c r="J1010" s="27">
        <f t="shared" si="145"/>
        <v>2.3492681058845819</v>
      </c>
      <c r="K1010" s="27" t="str">
        <f t="shared" si="146"/>
        <v>DEJAR</v>
      </c>
      <c r="L1010" s="27" t="str">
        <f t="shared" si="147"/>
        <v>DEJAR</v>
      </c>
      <c r="M1010" s="27" t="str">
        <f t="shared" si="148"/>
        <v>DEJAR</v>
      </c>
    </row>
    <row r="1011" spans="1:13" x14ac:dyDescent="0.25">
      <c r="A1011" t="s">
        <v>80</v>
      </c>
      <c r="B1011">
        <v>1</v>
      </c>
      <c r="C1011" s="63" t="s">
        <v>106</v>
      </c>
      <c r="D1011" s="66">
        <v>33.4</v>
      </c>
      <c r="E1011" s="61">
        <v>26</v>
      </c>
      <c r="F1011" s="118">
        <f t="shared" si="144"/>
        <v>876.16082399999993</v>
      </c>
      <c r="G1011" s="50">
        <v>0.1</v>
      </c>
      <c r="H1011" s="50" t="s">
        <v>119</v>
      </c>
      <c r="I1011" s="84">
        <f t="shared" ref="I1011:I1015" si="162">0.13647*D1011^2.38351</f>
        <v>584.65831778656059</v>
      </c>
      <c r="J1011" s="27">
        <f t="shared" si="145"/>
        <v>2.9232915889328028</v>
      </c>
      <c r="K1011" s="27" t="str">
        <f t="shared" si="146"/>
        <v>DEJAR</v>
      </c>
      <c r="L1011" s="27" t="str">
        <f t="shared" si="147"/>
        <v>DEJAR</v>
      </c>
      <c r="M1011" s="27" t="str">
        <f t="shared" si="148"/>
        <v>DEJAR</v>
      </c>
    </row>
    <row r="1012" spans="1:13" x14ac:dyDescent="0.25">
      <c r="A1012" t="s">
        <v>80</v>
      </c>
      <c r="B1012">
        <v>2</v>
      </c>
      <c r="C1012" s="63" t="s">
        <v>106</v>
      </c>
      <c r="D1012" s="66">
        <v>30.8</v>
      </c>
      <c r="E1012" s="61">
        <v>14</v>
      </c>
      <c r="F1012" s="118">
        <f t="shared" si="144"/>
        <v>745.06185600000003</v>
      </c>
      <c r="G1012" s="50">
        <v>0.1</v>
      </c>
      <c r="H1012" s="50" t="s">
        <v>119</v>
      </c>
      <c r="I1012" s="84">
        <f t="shared" si="162"/>
        <v>481.96190226416871</v>
      </c>
      <c r="J1012" s="27">
        <f t="shared" si="145"/>
        <v>2.4098095113208435</v>
      </c>
      <c r="K1012" s="27" t="str">
        <f t="shared" si="146"/>
        <v>DEJAR</v>
      </c>
      <c r="L1012" s="27" t="str">
        <f t="shared" si="147"/>
        <v>DEJAR</v>
      </c>
      <c r="M1012" s="27" t="str">
        <f t="shared" si="148"/>
        <v>DEJAR</v>
      </c>
    </row>
    <row r="1013" spans="1:13" x14ac:dyDescent="0.25">
      <c r="A1013" t="s">
        <v>80</v>
      </c>
      <c r="B1013">
        <v>3</v>
      </c>
      <c r="C1013" s="63" t="s">
        <v>106</v>
      </c>
      <c r="D1013" s="66">
        <v>39.799999999999997</v>
      </c>
      <c r="E1013" s="61">
        <v>26</v>
      </c>
      <c r="F1013" s="118">
        <f t="shared" si="144"/>
        <v>1244.1050159999998</v>
      </c>
      <c r="G1013" s="50">
        <v>0.1</v>
      </c>
      <c r="H1013" s="50" t="s">
        <v>119</v>
      </c>
      <c r="I1013" s="84">
        <f t="shared" si="162"/>
        <v>887.92133768572501</v>
      </c>
      <c r="J1013" s="27">
        <f t="shared" si="145"/>
        <v>4.4396066884286247</v>
      </c>
      <c r="K1013" s="27" t="str">
        <f t="shared" si="146"/>
        <v>DEJAR</v>
      </c>
      <c r="L1013" s="27" t="str">
        <f t="shared" si="147"/>
        <v>DEJAR</v>
      </c>
      <c r="M1013" s="27" t="str">
        <f t="shared" si="148"/>
        <v>DEJAR</v>
      </c>
    </row>
    <row r="1014" spans="1:13" x14ac:dyDescent="0.25">
      <c r="A1014" t="s">
        <v>80</v>
      </c>
      <c r="B1014">
        <v>4</v>
      </c>
      <c r="C1014" s="63" t="s">
        <v>106</v>
      </c>
      <c r="D1014" s="66">
        <v>14.6</v>
      </c>
      <c r="E1014" s="61">
        <v>20</v>
      </c>
      <c r="F1014" s="118">
        <f t="shared" si="144"/>
        <v>167.415864</v>
      </c>
      <c r="G1014" s="50">
        <v>0.1</v>
      </c>
      <c r="H1014" s="50" t="s">
        <v>119</v>
      </c>
      <c r="I1014" s="84">
        <f t="shared" si="162"/>
        <v>81.336197825726813</v>
      </c>
      <c r="J1014" s="27">
        <f t="shared" si="145"/>
        <v>0.4066809891286341</v>
      </c>
      <c r="K1014" s="27" t="str">
        <f t="shared" si="146"/>
        <v>DEJAR</v>
      </c>
      <c r="L1014" s="27" t="str">
        <f t="shared" si="147"/>
        <v>DEJAR</v>
      </c>
      <c r="M1014" s="27" t="str">
        <f t="shared" si="148"/>
        <v>DEJAR</v>
      </c>
    </row>
    <row r="1015" spans="1:13" x14ac:dyDescent="0.25">
      <c r="A1015" t="s">
        <v>80</v>
      </c>
      <c r="B1015">
        <v>5</v>
      </c>
      <c r="C1015" s="63" t="s">
        <v>106</v>
      </c>
      <c r="D1015" s="66">
        <v>12.1</v>
      </c>
      <c r="E1015" s="61">
        <v>20</v>
      </c>
      <c r="F1015" s="118">
        <f t="shared" si="144"/>
        <v>114.990414</v>
      </c>
      <c r="G1015" s="50">
        <v>0.1</v>
      </c>
      <c r="H1015" s="50" t="s">
        <v>119</v>
      </c>
      <c r="I1015" s="84">
        <f t="shared" si="162"/>
        <v>51.983671497205123</v>
      </c>
      <c r="J1015" s="27">
        <f t="shared" si="145"/>
        <v>0.2599183574860256</v>
      </c>
      <c r="K1015" s="27" t="str">
        <f t="shared" si="146"/>
        <v>DEJAR</v>
      </c>
      <c r="L1015" s="27" t="str">
        <f t="shared" si="147"/>
        <v>DEJAR</v>
      </c>
      <c r="M1015" s="27" t="str">
        <f t="shared" si="148"/>
        <v>DEJAR</v>
      </c>
    </row>
    <row r="1016" spans="1:13" x14ac:dyDescent="0.25">
      <c r="A1016" t="s">
        <v>80</v>
      </c>
      <c r="B1016">
        <v>6</v>
      </c>
      <c r="C1016" s="63" t="s">
        <v>95</v>
      </c>
      <c r="D1016" s="66">
        <v>40.200000000000003</v>
      </c>
      <c r="E1016" s="61">
        <v>18</v>
      </c>
      <c r="F1016" s="118">
        <f t="shared" si="144"/>
        <v>1269.2378160000001</v>
      </c>
      <c r="G1016" s="50">
        <v>0.1</v>
      </c>
      <c r="H1016" s="83" t="s">
        <v>118</v>
      </c>
      <c r="I1016" s="84">
        <f t="shared" ref="I1016:I1017" si="163">0.15991*D1016^2.32764</f>
        <v>866.83483047776963</v>
      </c>
      <c r="J1016" s="27">
        <f t="shared" si="145"/>
        <v>4.3341741523888482</v>
      </c>
      <c r="K1016" s="27" t="str">
        <f t="shared" si="146"/>
        <v>DEJAR</v>
      </c>
      <c r="L1016" s="27" t="str">
        <f t="shared" si="147"/>
        <v>DEJAR</v>
      </c>
      <c r="M1016" s="27" t="str">
        <f t="shared" si="148"/>
        <v>DEJAR</v>
      </c>
    </row>
    <row r="1017" spans="1:13" x14ac:dyDescent="0.25">
      <c r="A1017" t="s">
        <v>80</v>
      </c>
      <c r="B1017">
        <v>7</v>
      </c>
      <c r="C1017" s="63" t="s">
        <v>95</v>
      </c>
      <c r="D1017" s="66">
        <v>30</v>
      </c>
      <c r="E1017" s="61">
        <v>26</v>
      </c>
      <c r="F1017" s="118">
        <f t="shared" si="144"/>
        <v>706.86</v>
      </c>
      <c r="G1017" s="50">
        <v>0.1</v>
      </c>
      <c r="H1017" s="83" t="s">
        <v>118</v>
      </c>
      <c r="I1017" s="84">
        <f t="shared" si="163"/>
        <v>438.61364745199307</v>
      </c>
      <c r="J1017" s="27">
        <f t="shared" si="145"/>
        <v>2.1930682372599652</v>
      </c>
      <c r="K1017" s="27" t="str">
        <f t="shared" si="146"/>
        <v>DEJAR</v>
      </c>
      <c r="L1017" s="27" t="str">
        <f t="shared" si="147"/>
        <v>DEJAR</v>
      </c>
      <c r="M1017" s="27" t="str">
        <f t="shared" si="148"/>
        <v>DEJAR</v>
      </c>
    </row>
    <row r="1018" spans="1:13" x14ac:dyDescent="0.25">
      <c r="A1018" t="s">
        <v>80</v>
      </c>
      <c r="B1018">
        <v>8</v>
      </c>
      <c r="C1018" s="63" t="s">
        <v>106</v>
      </c>
      <c r="D1018" s="66">
        <v>44.9</v>
      </c>
      <c r="E1018" s="61">
        <v>17</v>
      </c>
      <c r="F1018" s="118">
        <f t="shared" si="144"/>
        <v>1583.3742539999998</v>
      </c>
      <c r="G1018" s="50">
        <v>0.1</v>
      </c>
      <c r="H1018" s="50" t="s">
        <v>119</v>
      </c>
      <c r="I1018" s="84">
        <f>0.13647*D1018^2.38351</f>
        <v>1183.5398023354373</v>
      </c>
      <c r="J1018" s="27">
        <f t="shared" si="145"/>
        <v>5.9176990116771861</v>
      </c>
      <c r="K1018" s="27" t="str">
        <f t="shared" si="146"/>
        <v>DEJAR</v>
      </c>
      <c r="L1018" s="27" t="str">
        <f t="shared" si="147"/>
        <v>DEJAR</v>
      </c>
      <c r="M1018" s="27" t="str">
        <f t="shared" si="148"/>
        <v>DEJAR</v>
      </c>
    </row>
    <row r="1019" spans="1:13" x14ac:dyDescent="0.25">
      <c r="A1019" t="s">
        <v>80</v>
      </c>
      <c r="B1019">
        <v>9</v>
      </c>
      <c r="C1019" s="63" t="s">
        <v>95</v>
      </c>
      <c r="D1019" s="66">
        <v>32.799999999999997</v>
      </c>
      <c r="E1019" s="61">
        <v>16</v>
      </c>
      <c r="F1019" s="118">
        <f t="shared" si="144"/>
        <v>844.9647359999999</v>
      </c>
      <c r="G1019" s="50">
        <v>0.1</v>
      </c>
      <c r="H1019" s="83" t="s">
        <v>118</v>
      </c>
      <c r="I1019" s="84">
        <f>0.15991*D1019^2.32764</f>
        <v>539.86381189271299</v>
      </c>
      <c r="J1019" s="27">
        <f t="shared" si="145"/>
        <v>2.6993190594635652</v>
      </c>
      <c r="K1019" s="27" t="str">
        <f t="shared" si="146"/>
        <v>DEJAR</v>
      </c>
      <c r="L1019" s="27" t="str">
        <f t="shared" si="147"/>
        <v>DEJAR</v>
      </c>
      <c r="M1019" s="27" t="str">
        <f t="shared" si="148"/>
        <v>DEJAR</v>
      </c>
    </row>
    <row r="1020" spans="1:13" x14ac:dyDescent="0.25">
      <c r="A1020" t="s">
        <v>80</v>
      </c>
      <c r="B1020">
        <v>10</v>
      </c>
      <c r="C1020" s="63" t="s">
        <v>106</v>
      </c>
      <c r="D1020" s="66">
        <v>34.1</v>
      </c>
      <c r="E1020" s="61">
        <v>16</v>
      </c>
      <c r="F1020" s="118">
        <f t="shared" si="144"/>
        <v>913.27097400000014</v>
      </c>
      <c r="G1020" s="50">
        <v>0.1</v>
      </c>
      <c r="H1020" s="50" t="s">
        <v>119</v>
      </c>
      <c r="I1020" s="84">
        <f t="shared" ref="I1020:I1025" si="164">0.13647*D1020^2.38351</f>
        <v>614.28877777880609</v>
      </c>
      <c r="J1020" s="27">
        <f t="shared" si="145"/>
        <v>3.0714438888940303</v>
      </c>
      <c r="K1020" s="27" t="str">
        <f t="shared" si="146"/>
        <v>DEJAR</v>
      </c>
      <c r="L1020" s="27" t="str">
        <f t="shared" si="147"/>
        <v>DEJAR</v>
      </c>
      <c r="M1020" s="27" t="str">
        <f t="shared" si="148"/>
        <v>DEJAR</v>
      </c>
    </row>
    <row r="1021" spans="1:13" x14ac:dyDescent="0.25">
      <c r="A1021" t="s">
        <v>80</v>
      </c>
      <c r="B1021">
        <v>11</v>
      </c>
      <c r="C1021" s="63" t="s">
        <v>106</v>
      </c>
      <c r="D1021" s="66">
        <v>34.5</v>
      </c>
      <c r="E1021" s="61">
        <v>26</v>
      </c>
      <c r="F1021" s="118">
        <f t="shared" si="144"/>
        <v>934.82235000000003</v>
      </c>
      <c r="G1021" s="50">
        <v>0.1</v>
      </c>
      <c r="H1021" s="50" t="s">
        <v>119</v>
      </c>
      <c r="I1021" s="84">
        <f t="shared" si="164"/>
        <v>631.60328895350312</v>
      </c>
      <c r="J1021" s="27">
        <f t="shared" si="145"/>
        <v>3.1580164447675156</v>
      </c>
      <c r="K1021" s="27" t="str">
        <f t="shared" si="146"/>
        <v>DEJAR</v>
      </c>
      <c r="L1021" s="27" t="str">
        <f t="shared" si="147"/>
        <v>DEJAR</v>
      </c>
      <c r="M1021" s="27" t="str">
        <f t="shared" si="148"/>
        <v>DEJAR</v>
      </c>
    </row>
    <row r="1022" spans="1:13" x14ac:dyDescent="0.25">
      <c r="A1022" t="s">
        <v>80</v>
      </c>
      <c r="B1022">
        <v>12</v>
      </c>
      <c r="C1022" s="63" t="s">
        <v>106</v>
      </c>
      <c r="D1022" s="66">
        <v>36.799999999999997</v>
      </c>
      <c r="E1022" s="61">
        <v>25</v>
      </c>
      <c r="F1022" s="118">
        <f t="shared" si="144"/>
        <v>1063.6200959999999</v>
      </c>
      <c r="G1022" s="50">
        <v>0.1</v>
      </c>
      <c r="H1022" s="50" t="s">
        <v>119</v>
      </c>
      <c r="I1022" s="84">
        <f t="shared" si="164"/>
        <v>736.63292396385543</v>
      </c>
      <c r="J1022" s="27">
        <f t="shared" si="145"/>
        <v>3.6831646198192769</v>
      </c>
      <c r="K1022" s="27" t="str">
        <f t="shared" si="146"/>
        <v>DEJAR</v>
      </c>
      <c r="L1022" s="27" t="str">
        <f t="shared" si="147"/>
        <v>DEJAR</v>
      </c>
      <c r="M1022" s="27" t="str">
        <f t="shared" si="148"/>
        <v>DEJAR</v>
      </c>
    </row>
    <row r="1023" spans="1:13" x14ac:dyDescent="0.25">
      <c r="A1023" t="s">
        <v>80</v>
      </c>
      <c r="B1023">
        <v>13</v>
      </c>
      <c r="C1023" s="63" t="s">
        <v>106</v>
      </c>
      <c r="D1023" s="66">
        <v>30.7</v>
      </c>
      <c r="E1023" s="61">
        <v>26</v>
      </c>
      <c r="F1023" s="118">
        <f t="shared" si="144"/>
        <v>740.23164599999996</v>
      </c>
      <c r="G1023" s="50">
        <v>0.1</v>
      </c>
      <c r="H1023" s="50" t="s">
        <v>119</v>
      </c>
      <c r="I1023" s="84">
        <f t="shared" si="164"/>
        <v>478.24053208131073</v>
      </c>
      <c r="J1023" s="27">
        <f t="shared" si="145"/>
        <v>2.3912026604065537</v>
      </c>
      <c r="K1023" s="27" t="str">
        <f t="shared" si="146"/>
        <v>DEJAR</v>
      </c>
      <c r="L1023" s="27" t="str">
        <f t="shared" si="147"/>
        <v>DEJAR</v>
      </c>
      <c r="M1023" s="27" t="str">
        <f t="shared" si="148"/>
        <v>DEJAR</v>
      </c>
    </row>
    <row r="1024" spans="1:13" x14ac:dyDescent="0.25">
      <c r="A1024" t="s">
        <v>80</v>
      </c>
      <c r="B1024">
        <v>14</v>
      </c>
      <c r="C1024" s="63" t="s">
        <v>106</v>
      </c>
      <c r="D1024" s="66">
        <v>34.6</v>
      </c>
      <c r="E1024" s="61">
        <v>26</v>
      </c>
      <c r="F1024" s="118">
        <f t="shared" si="144"/>
        <v>940.2494640000001</v>
      </c>
      <c r="G1024" s="50">
        <v>0.1</v>
      </c>
      <c r="H1024" s="50" t="s">
        <v>119</v>
      </c>
      <c r="I1024" s="84">
        <f t="shared" si="164"/>
        <v>635.97561474139445</v>
      </c>
      <c r="J1024" s="27">
        <f t="shared" si="145"/>
        <v>3.1798780737069721</v>
      </c>
      <c r="K1024" s="27" t="str">
        <f t="shared" si="146"/>
        <v>DEJAR</v>
      </c>
      <c r="L1024" s="27" t="str">
        <f t="shared" si="147"/>
        <v>DEJAR</v>
      </c>
      <c r="M1024" s="27" t="str">
        <f t="shared" si="148"/>
        <v>DEJAR</v>
      </c>
    </row>
    <row r="1025" spans="1:13" x14ac:dyDescent="0.25">
      <c r="A1025" t="s">
        <v>80</v>
      </c>
      <c r="B1025">
        <v>15</v>
      </c>
      <c r="C1025" s="63" t="s">
        <v>106</v>
      </c>
      <c r="D1025" s="66">
        <v>18.100000000000001</v>
      </c>
      <c r="E1025" s="61">
        <v>11</v>
      </c>
      <c r="F1025" s="118">
        <f t="shared" si="144"/>
        <v>257.30489400000005</v>
      </c>
      <c r="G1025" s="50">
        <v>0.1</v>
      </c>
      <c r="H1025" s="50" t="s">
        <v>119</v>
      </c>
      <c r="I1025" s="84">
        <f t="shared" si="164"/>
        <v>135.74587820985087</v>
      </c>
      <c r="J1025" s="27">
        <f t="shared" si="145"/>
        <v>0.67872939104925434</v>
      </c>
      <c r="K1025" s="27" t="str">
        <f t="shared" si="146"/>
        <v>DEJAR</v>
      </c>
      <c r="L1025" s="27" t="str">
        <f t="shared" si="147"/>
        <v>DEJAR</v>
      </c>
      <c r="M1025" s="27" t="str">
        <f t="shared" si="148"/>
        <v>DEJAR</v>
      </c>
    </row>
    <row r="1026" spans="1:13" x14ac:dyDescent="0.25">
      <c r="A1026" t="s">
        <v>80</v>
      </c>
      <c r="B1026">
        <v>16</v>
      </c>
      <c r="C1026" s="63" t="s">
        <v>95</v>
      </c>
      <c r="D1026" s="66">
        <v>24.6</v>
      </c>
      <c r="E1026" s="61">
        <v>15</v>
      </c>
      <c r="F1026" s="118">
        <f t="shared" si="144"/>
        <v>475.29266400000006</v>
      </c>
      <c r="G1026" s="50">
        <v>0.1</v>
      </c>
      <c r="H1026" s="83" t="s">
        <v>118</v>
      </c>
      <c r="I1026" s="84">
        <f t="shared" ref="I1026:I1027" si="165">0.15991*D1026^2.32764</f>
        <v>276.3578567838818</v>
      </c>
      <c r="J1026" s="27">
        <f t="shared" si="145"/>
        <v>1.381789283919409</v>
      </c>
      <c r="K1026" s="27" t="str">
        <f t="shared" si="146"/>
        <v>DEJAR</v>
      </c>
      <c r="L1026" s="27" t="str">
        <f t="shared" si="147"/>
        <v>DEJAR</v>
      </c>
      <c r="M1026" s="27" t="str">
        <f t="shared" si="148"/>
        <v>DEJAR</v>
      </c>
    </row>
    <row r="1027" spans="1:13" x14ac:dyDescent="0.25">
      <c r="A1027" t="s">
        <v>80</v>
      </c>
      <c r="B1027">
        <v>17</v>
      </c>
      <c r="C1027" s="63" t="s">
        <v>95</v>
      </c>
      <c r="D1027" s="66">
        <v>27.1</v>
      </c>
      <c r="E1027" s="61">
        <v>15</v>
      </c>
      <c r="F1027" s="118">
        <f t="shared" ref="F1027:F1090" si="166">(3.1416/4)*D1027^2</f>
        <v>576.80561400000011</v>
      </c>
      <c r="G1027" s="50">
        <v>0.1</v>
      </c>
      <c r="H1027" s="83" t="s">
        <v>118</v>
      </c>
      <c r="I1027" s="84">
        <f t="shared" si="165"/>
        <v>346.18820226686296</v>
      </c>
      <c r="J1027" s="27">
        <f t="shared" ref="J1027:J1090" si="167">((I1027/1000)*0.5)/G1027</f>
        <v>1.7309410113343149</v>
      </c>
      <c r="K1027" s="27" t="str">
        <f t="shared" ref="K1027:K1090" si="168">+IF(D1027&gt;=10,"DEJAR","DEPURAR")</f>
        <v>DEJAR</v>
      </c>
      <c r="L1027" s="27" t="str">
        <f t="shared" ref="L1027:L1090" si="169">+IF(E1027&gt;=5,"DEJAR","DEPURAR")</f>
        <v>DEJAR</v>
      </c>
      <c r="M1027" s="27" t="str">
        <f t="shared" ref="M1027:M1090" si="170">+IF(AND(K1027="DEJAR",L1027="DEJAR"),"DEJAR","DEPURAR")</f>
        <v>DEJAR</v>
      </c>
    </row>
    <row r="1028" spans="1:13" x14ac:dyDescent="0.25">
      <c r="A1028" t="s">
        <v>80</v>
      </c>
      <c r="B1028">
        <v>18</v>
      </c>
      <c r="C1028" s="63" t="s">
        <v>106</v>
      </c>
      <c r="D1028" s="66">
        <v>24.2</v>
      </c>
      <c r="E1028" s="61">
        <v>15</v>
      </c>
      <c r="F1028" s="118">
        <f t="shared" si="166"/>
        <v>459.961656</v>
      </c>
      <c r="G1028" s="50">
        <v>0.1</v>
      </c>
      <c r="H1028" s="50" t="s">
        <v>119</v>
      </c>
      <c r="I1028" s="84">
        <f t="shared" ref="I1028:I1030" si="171">0.13647*D1028^2.38351</f>
        <v>271.25325260068394</v>
      </c>
      <c r="J1028" s="27">
        <f t="shared" si="167"/>
        <v>1.3562662630034197</v>
      </c>
      <c r="K1028" s="27" t="str">
        <f t="shared" si="168"/>
        <v>DEJAR</v>
      </c>
      <c r="L1028" s="27" t="str">
        <f t="shared" si="169"/>
        <v>DEJAR</v>
      </c>
      <c r="M1028" s="27" t="str">
        <f t="shared" si="170"/>
        <v>DEJAR</v>
      </c>
    </row>
    <row r="1029" spans="1:13" x14ac:dyDescent="0.25">
      <c r="A1029" t="s">
        <v>80</v>
      </c>
      <c r="B1029">
        <v>19</v>
      </c>
      <c r="C1029" s="63" t="s">
        <v>106</v>
      </c>
      <c r="D1029" s="66">
        <v>20.100000000000001</v>
      </c>
      <c r="E1029" s="61">
        <v>12</v>
      </c>
      <c r="F1029" s="118">
        <f t="shared" si="166"/>
        <v>317.30945400000002</v>
      </c>
      <c r="G1029" s="50">
        <v>0.1</v>
      </c>
      <c r="H1029" s="50" t="s">
        <v>119</v>
      </c>
      <c r="I1029" s="84">
        <f t="shared" si="171"/>
        <v>174.26815222515748</v>
      </c>
      <c r="J1029" s="27">
        <f t="shared" si="167"/>
        <v>0.8713407611257874</v>
      </c>
      <c r="K1029" s="27" t="str">
        <f t="shared" si="168"/>
        <v>DEJAR</v>
      </c>
      <c r="L1029" s="27" t="str">
        <f t="shared" si="169"/>
        <v>DEJAR</v>
      </c>
      <c r="M1029" s="27" t="str">
        <f t="shared" si="170"/>
        <v>DEJAR</v>
      </c>
    </row>
    <row r="1030" spans="1:13" x14ac:dyDescent="0.25">
      <c r="A1030" t="s">
        <v>80</v>
      </c>
      <c r="B1030">
        <v>20</v>
      </c>
      <c r="C1030" s="63" t="s">
        <v>106</v>
      </c>
      <c r="D1030" s="66">
        <v>18.399999999999999</v>
      </c>
      <c r="E1030" s="61">
        <v>14</v>
      </c>
      <c r="F1030" s="118">
        <f t="shared" si="166"/>
        <v>265.90502399999997</v>
      </c>
      <c r="G1030" s="50">
        <v>0.1</v>
      </c>
      <c r="H1030" s="50" t="s">
        <v>119</v>
      </c>
      <c r="I1030" s="84">
        <f t="shared" si="171"/>
        <v>141.17022954093119</v>
      </c>
      <c r="J1030" s="27">
        <f t="shared" si="167"/>
        <v>0.70585114770465596</v>
      </c>
      <c r="K1030" s="27" t="str">
        <f t="shared" si="168"/>
        <v>DEJAR</v>
      </c>
      <c r="L1030" s="27" t="str">
        <f t="shared" si="169"/>
        <v>DEJAR</v>
      </c>
      <c r="M1030" s="27" t="str">
        <f t="shared" si="170"/>
        <v>DEJAR</v>
      </c>
    </row>
    <row r="1031" spans="1:13" x14ac:dyDescent="0.25">
      <c r="A1031" t="s">
        <v>80</v>
      </c>
      <c r="B1031">
        <v>21</v>
      </c>
      <c r="C1031" s="63" t="s">
        <v>95</v>
      </c>
      <c r="D1031" s="66">
        <v>16.899999999999999</v>
      </c>
      <c r="E1031" s="61">
        <v>15</v>
      </c>
      <c r="F1031" s="118">
        <f t="shared" si="166"/>
        <v>224.31809399999997</v>
      </c>
      <c r="G1031" s="50">
        <v>0.1</v>
      </c>
      <c r="H1031" s="83" t="s">
        <v>118</v>
      </c>
      <c r="I1031" s="84">
        <f>0.15991*D1031^2.32764</f>
        <v>115.33306467000706</v>
      </c>
      <c r="J1031" s="27">
        <f t="shared" si="167"/>
        <v>0.57666532335003529</v>
      </c>
      <c r="K1031" s="27" t="str">
        <f t="shared" si="168"/>
        <v>DEJAR</v>
      </c>
      <c r="L1031" s="27" t="str">
        <f t="shared" si="169"/>
        <v>DEJAR</v>
      </c>
      <c r="M1031" s="27" t="str">
        <f t="shared" si="170"/>
        <v>DEJAR</v>
      </c>
    </row>
    <row r="1032" spans="1:13" x14ac:dyDescent="0.25">
      <c r="A1032" t="s">
        <v>80</v>
      </c>
      <c r="B1032">
        <v>22</v>
      </c>
      <c r="C1032" s="63" t="s">
        <v>106</v>
      </c>
      <c r="D1032" s="66">
        <v>43.7</v>
      </c>
      <c r="E1032" s="61">
        <v>17</v>
      </c>
      <c r="F1032" s="118">
        <f t="shared" si="166"/>
        <v>1499.8705260000002</v>
      </c>
      <c r="G1032" s="50">
        <v>0.1</v>
      </c>
      <c r="H1032" s="50" t="s">
        <v>119</v>
      </c>
      <c r="I1032" s="84">
        <f>0.13647*D1032^2.38351</f>
        <v>1109.5352424240143</v>
      </c>
      <c r="J1032" s="27">
        <f t="shared" si="167"/>
        <v>5.5476762121200718</v>
      </c>
      <c r="K1032" s="27" t="str">
        <f t="shared" si="168"/>
        <v>DEJAR</v>
      </c>
      <c r="L1032" s="27" t="str">
        <f t="shared" si="169"/>
        <v>DEJAR</v>
      </c>
      <c r="M1032" s="27" t="str">
        <f t="shared" si="170"/>
        <v>DEJAR</v>
      </c>
    </row>
    <row r="1033" spans="1:13" x14ac:dyDescent="0.25">
      <c r="A1033" t="s">
        <v>80</v>
      </c>
      <c r="B1033">
        <v>23</v>
      </c>
      <c r="C1033" s="63" t="s">
        <v>95</v>
      </c>
      <c r="D1033" s="66">
        <v>37.799999999999997</v>
      </c>
      <c r="E1033" s="61">
        <v>16</v>
      </c>
      <c r="F1033" s="118">
        <f t="shared" si="166"/>
        <v>1122.2109359999997</v>
      </c>
      <c r="G1033" s="50">
        <v>0.1</v>
      </c>
      <c r="H1033" s="83" t="s">
        <v>118</v>
      </c>
      <c r="I1033" s="84">
        <f>0.15991*D1033^2.32764</f>
        <v>751.11880697770221</v>
      </c>
      <c r="J1033" s="27">
        <f t="shared" si="167"/>
        <v>3.7555940348885106</v>
      </c>
      <c r="K1033" s="27" t="str">
        <f t="shared" si="168"/>
        <v>DEJAR</v>
      </c>
      <c r="L1033" s="27" t="str">
        <f t="shared" si="169"/>
        <v>DEJAR</v>
      </c>
      <c r="M1033" s="27" t="str">
        <f t="shared" si="170"/>
        <v>DEJAR</v>
      </c>
    </row>
    <row r="1034" spans="1:13" x14ac:dyDescent="0.25">
      <c r="A1034" t="s">
        <v>80</v>
      </c>
      <c r="B1034">
        <v>24</v>
      </c>
      <c r="C1034" s="63" t="s">
        <v>106</v>
      </c>
      <c r="D1034" s="66">
        <v>35.4</v>
      </c>
      <c r="E1034" s="61">
        <v>26</v>
      </c>
      <c r="F1034" s="118">
        <f t="shared" si="166"/>
        <v>984.23186399999986</v>
      </c>
      <c r="G1034" s="50">
        <v>0.1</v>
      </c>
      <c r="H1034" s="50" t="s">
        <v>119</v>
      </c>
      <c r="I1034" s="84">
        <f>0.13647*D1034^2.38351</f>
        <v>671.58649861553909</v>
      </c>
      <c r="J1034" s="27">
        <f t="shared" si="167"/>
        <v>3.3579324930776955</v>
      </c>
      <c r="K1034" s="27" t="str">
        <f t="shared" si="168"/>
        <v>DEJAR</v>
      </c>
      <c r="L1034" s="27" t="str">
        <f t="shared" si="169"/>
        <v>DEJAR</v>
      </c>
      <c r="M1034" s="27" t="str">
        <f t="shared" si="170"/>
        <v>DEJAR</v>
      </c>
    </row>
    <row r="1035" spans="1:13" x14ac:dyDescent="0.25">
      <c r="A1035" t="s">
        <v>80</v>
      </c>
      <c r="B1035">
        <v>25</v>
      </c>
      <c r="C1035" s="63" t="s">
        <v>95</v>
      </c>
      <c r="D1035" s="66">
        <v>14.1</v>
      </c>
      <c r="E1035" s="61">
        <v>10</v>
      </c>
      <c r="F1035" s="118">
        <f t="shared" si="166"/>
        <v>156.145374</v>
      </c>
      <c r="G1035" s="50">
        <v>0.1</v>
      </c>
      <c r="H1035" s="83" t="s">
        <v>118</v>
      </c>
      <c r="I1035" s="84">
        <f>0.15991*D1035^2.32764</f>
        <v>75.656108464996848</v>
      </c>
      <c r="J1035" s="27">
        <f t="shared" si="167"/>
        <v>0.3782805423249842</v>
      </c>
      <c r="K1035" s="27" t="str">
        <f t="shared" si="168"/>
        <v>DEJAR</v>
      </c>
      <c r="L1035" s="27" t="str">
        <f t="shared" si="169"/>
        <v>DEJAR</v>
      </c>
      <c r="M1035" s="27" t="str">
        <f t="shared" si="170"/>
        <v>DEJAR</v>
      </c>
    </row>
    <row r="1036" spans="1:13" x14ac:dyDescent="0.25">
      <c r="A1036" t="s">
        <v>80</v>
      </c>
      <c r="B1036">
        <v>26</v>
      </c>
      <c r="C1036" s="63" t="s">
        <v>106</v>
      </c>
      <c r="D1036" s="66">
        <v>32.799999999999997</v>
      </c>
      <c r="E1036" s="61">
        <v>10</v>
      </c>
      <c r="F1036" s="118">
        <f t="shared" si="166"/>
        <v>844.9647359999999</v>
      </c>
      <c r="G1036" s="50">
        <v>0.1</v>
      </c>
      <c r="H1036" s="50" t="s">
        <v>119</v>
      </c>
      <c r="I1036" s="84">
        <f t="shared" ref="I1036:I1038" si="172">0.13647*D1036^2.38351</f>
        <v>559.93505398978846</v>
      </c>
      <c r="J1036" s="27">
        <f t="shared" si="167"/>
        <v>2.7996752699489424</v>
      </c>
      <c r="K1036" s="27" t="str">
        <f t="shared" si="168"/>
        <v>DEJAR</v>
      </c>
      <c r="L1036" s="27" t="str">
        <f t="shared" si="169"/>
        <v>DEJAR</v>
      </c>
      <c r="M1036" s="27" t="str">
        <f t="shared" si="170"/>
        <v>DEJAR</v>
      </c>
    </row>
    <row r="1037" spans="1:13" x14ac:dyDescent="0.25">
      <c r="A1037" t="s">
        <v>80</v>
      </c>
      <c r="B1037">
        <v>27</v>
      </c>
      <c r="C1037" s="63" t="s">
        <v>106</v>
      </c>
      <c r="D1037" s="66">
        <v>40.1</v>
      </c>
      <c r="E1037" s="61">
        <v>17</v>
      </c>
      <c r="F1037" s="118">
        <f t="shared" si="166"/>
        <v>1262.9310540000001</v>
      </c>
      <c r="G1037" s="50">
        <v>0.1</v>
      </c>
      <c r="H1037" s="50" t="s">
        <v>119</v>
      </c>
      <c r="I1037" s="84">
        <f t="shared" si="172"/>
        <v>903.95713105203185</v>
      </c>
      <c r="J1037" s="27">
        <f t="shared" si="167"/>
        <v>4.5197856552601596</v>
      </c>
      <c r="K1037" s="27" t="str">
        <f t="shared" si="168"/>
        <v>DEJAR</v>
      </c>
      <c r="L1037" s="27" t="str">
        <f t="shared" si="169"/>
        <v>DEJAR</v>
      </c>
      <c r="M1037" s="27" t="str">
        <f t="shared" si="170"/>
        <v>DEJAR</v>
      </c>
    </row>
    <row r="1038" spans="1:13" x14ac:dyDescent="0.25">
      <c r="A1038" t="s">
        <v>80</v>
      </c>
      <c r="B1038">
        <v>28</v>
      </c>
      <c r="C1038" s="63" t="s">
        <v>106</v>
      </c>
      <c r="D1038" s="66">
        <v>28.9</v>
      </c>
      <c r="E1038" s="61">
        <v>15</v>
      </c>
      <c r="F1038" s="118">
        <f t="shared" si="166"/>
        <v>655.97393399999987</v>
      </c>
      <c r="G1038" s="50">
        <v>0.1</v>
      </c>
      <c r="H1038" s="50" t="s">
        <v>119</v>
      </c>
      <c r="I1038" s="84">
        <f t="shared" si="172"/>
        <v>414.09673735911588</v>
      </c>
      <c r="J1038" s="27">
        <f t="shared" si="167"/>
        <v>2.0704836867955794</v>
      </c>
      <c r="K1038" s="27" t="str">
        <f t="shared" si="168"/>
        <v>DEJAR</v>
      </c>
      <c r="L1038" s="27" t="str">
        <f t="shared" si="169"/>
        <v>DEJAR</v>
      </c>
      <c r="M1038" s="27" t="str">
        <f t="shared" si="170"/>
        <v>DEJAR</v>
      </c>
    </row>
    <row r="1039" spans="1:13" x14ac:dyDescent="0.25">
      <c r="A1039" t="s">
        <v>80</v>
      </c>
      <c r="B1039">
        <v>29</v>
      </c>
      <c r="C1039" s="63" t="s">
        <v>95</v>
      </c>
      <c r="D1039" s="66">
        <v>19.8</v>
      </c>
      <c r="E1039" s="61">
        <v>12</v>
      </c>
      <c r="F1039" s="118">
        <f t="shared" si="166"/>
        <v>307.90821600000004</v>
      </c>
      <c r="G1039" s="50">
        <v>0.1</v>
      </c>
      <c r="H1039" s="83" t="s">
        <v>118</v>
      </c>
      <c r="I1039" s="84">
        <f>0.15991*D1039^2.32764</f>
        <v>166.74214603696427</v>
      </c>
      <c r="J1039" s="27">
        <f t="shared" si="167"/>
        <v>0.83371073018482134</v>
      </c>
      <c r="K1039" s="27" t="str">
        <f t="shared" si="168"/>
        <v>DEJAR</v>
      </c>
      <c r="L1039" s="27" t="str">
        <f t="shared" si="169"/>
        <v>DEJAR</v>
      </c>
      <c r="M1039" s="27" t="str">
        <f t="shared" si="170"/>
        <v>DEJAR</v>
      </c>
    </row>
    <row r="1040" spans="1:13" x14ac:dyDescent="0.25">
      <c r="A1040" t="s">
        <v>80</v>
      </c>
      <c r="B1040">
        <v>30</v>
      </c>
      <c r="C1040" s="63" t="s">
        <v>106</v>
      </c>
      <c r="D1040" s="66">
        <v>16.8</v>
      </c>
      <c r="E1040" s="61">
        <v>14</v>
      </c>
      <c r="F1040" s="118">
        <f t="shared" si="166"/>
        <v>221.67129600000001</v>
      </c>
      <c r="G1040" s="50">
        <v>0.1</v>
      </c>
      <c r="H1040" s="50" t="s">
        <v>119</v>
      </c>
      <c r="I1040" s="84">
        <f>0.13647*D1040^2.38351</f>
        <v>113.65122407557132</v>
      </c>
      <c r="J1040" s="27">
        <f t="shared" si="167"/>
        <v>0.56825612037785656</v>
      </c>
      <c r="K1040" s="27" t="str">
        <f t="shared" si="168"/>
        <v>DEJAR</v>
      </c>
      <c r="L1040" s="27" t="str">
        <f t="shared" si="169"/>
        <v>DEJAR</v>
      </c>
      <c r="M1040" s="27" t="str">
        <f t="shared" si="170"/>
        <v>DEJAR</v>
      </c>
    </row>
    <row r="1041" spans="1:13" x14ac:dyDescent="0.25">
      <c r="A1041" t="s">
        <v>80</v>
      </c>
      <c r="B1041">
        <v>31</v>
      </c>
      <c r="C1041" s="63" t="s">
        <v>95</v>
      </c>
      <c r="D1041" s="66">
        <v>19.2</v>
      </c>
      <c r="E1041" s="61">
        <v>12</v>
      </c>
      <c r="F1041" s="118">
        <f t="shared" si="166"/>
        <v>289.529856</v>
      </c>
      <c r="G1041" s="50">
        <v>0.1</v>
      </c>
      <c r="H1041" s="83" t="s">
        <v>118</v>
      </c>
      <c r="I1041" s="84">
        <f t="shared" ref="I1041:I1042" si="173">0.15991*D1041^2.32764</f>
        <v>155.21686062239019</v>
      </c>
      <c r="J1041" s="27">
        <f t="shared" si="167"/>
        <v>0.77608430311195087</v>
      </c>
      <c r="K1041" s="27" t="str">
        <f t="shared" si="168"/>
        <v>DEJAR</v>
      </c>
      <c r="L1041" s="27" t="str">
        <f t="shared" si="169"/>
        <v>DEJAR</v>
      </c>
      <c r="M1041" s="27" t="str">
        <f t="shared" si="170"/>
        <v>DEJAR</v>
      </c>
    </row>
    <row r="1042" spans="1:13" x14ac:dyDescent="0.25">
      <c r="A1042" t="s">
        <v>81</v>
      </c>
      <c r="B1042">
        <v>1</v>
      </c>
      <c r="C1042" s="63" t="s">
        <v>95</v>
      </c>
      <c r="D1042" s="66">
        <v>57.2</v>
      </c>
      <c r="E1042" s="61">
        <v>28</v>
      </c>
      <c r="F1042" s="118">
        <f t="shared" si="166"/>
        <v>2569.7031360000001</v>
      </c>
      <c r="G1042" s="50">
        <v>0.1</v>
      </c>
      <c r="H1042" s="83" t="s">
        <v>118</v>
      </c>
      <c r="I1042" s="84">
        <f t="shared" si="173"/>
        <v>1969.9759115699817</v>
      </c>
      <c r="J1042" s="27">
        <f t="shared" si="167"/>
        <v>9.8498795578499081</v>
      </c>
      <c r="K1042" s="27" t="str">
        <f t="shared" si="168"/>
        <v>DEJAR</v>
      </c>
      <c r="L1042" s="27" t="str">
        <f t="shared" si="169"/>
        <v>DEJAR</v>
      </c>
      <c r="M1042" s="27" t="str">
        <f t="shared" si="170"/>
        <v>DEJAR</v>
      </c>
    </row>
    <row r="1043" spans="1:13" x14ac:dyDescent="0.25">
      <c r="A1043" t="s">
        <v>81</v>
      </c>
      <c r="B1043">
        <v>2</v>
      </c>
      <c r="C1043" s="63" t="s">
        <v>106</v>
      </c>
      <c r="D1043" s="66">
        <v>29.4</v>
      </c>
      <c r="E1043" s="61">
        <v>6</v>
      </c>
      <c r="F1043" s="118">
        <f t="shared" si="166"/>
        <v>678.86834399999987</v>
      </c>
      <c r="G1043" s="50">
        <v>0.1</v>
      </c>
      <c r="H1043" s="50" t="s">
        <v>119</v>
      </c>
      <c r="I1043" s="84">
        <f>0.13647*D1043^2.38351</f>
        <v>431.37774618379171</v>
      </c>
      <c r="J1043" s="27">
        <f t="shared" si="167"/>
        <v>2.1568887309189586</v>
      </c>
      <c r="K1043" s="27" t="str">
        <f t="shared" si="168"/>
        <v>DEJAR</v>
      </c>
      <c r="L1043" s="27" t="str">
        <f t="shared" si="169"/>
        <v>DEJAR</v>
      </c>
      <c r="M1043" s="27" t="str">
        <f t="shared" si="170"/>
        <v>DEJAR</v>
      </c>
    </row>
    <row r="1044" spans="1:13" x14ac:dyDescent="0.25">
      <c r="A1044" t="s">
        <v>81</v>
      </c>
      <c r="B1044">
        <v>3</v>
      </c>
      <c r="C1044" s="63" t="s">
        <v>95</v>
      </c>
      <c r="D1044" s="66">
        <v>44.7</v>
      </c>
      <c r="E1044" s="61">
        <v>18</v>
      </c>
      <c r="F1044" s="118">
        <f t="shared" si="166"/>
        <v>1569.299886</v>
      </c>
      <c r="G1044" s="50">
        <v>0.1</v>
      </c>
      <c r="H1044" s="83" t="s">
        <v>118</v>
      </c>
      <c r="I1044" s="84">
        <f t="shared" ref="I1044:I1045" si="174">0.15991*D1044^2.32764</f>
        <v>1109.6791509218456</v>
      </c>
      <c r="J1044" s="27">
        <f t="shared" si="167"/>
        <v>5.5483957546092277</v>
      </c>
      <c r="K1044" s="27" t="str">
        <f t="shared" si="168"/>
        <v>DEJAR</v>
      </c>
      <c r="L1044" s="27" t="str">
        <f t="shared" si="169"/>
        <v>DEJAR</v>
      </c>
      <c r="M1044" s="27" t="str">
        <f t="shared" si="170"/>
        <v>DEJAR</v>
      </c>
    </row>
    <row r="1045" spans="1:13" x14ac:dyDescent="0.25">
      <c r="A1045" t="s">
        <v>81</v>
      </c>
      <c r="B1045">
        <v>4</v>
      </c>
      <c r="C1045" s="63" t="s">
        <v>95</v>
      </c>
      <c r="D1045" s="66">
        <v>44</v>
      </c>
      <c r="E1045" s="61">
        <v>20</v>
      </c>
      <c r="F1045" s="118">
        <f t="shared" si="166"/>
        <v>1520.5344</v>
      </c>
      <c r="G1045" s="50">
        <v>0.1</v>
      </c>
      <c r="H1045" s="83" t="s">
        <v>118</v>
      </c>
      <c r="I1045" s="84">
        <f t="shared" si="174"/>
        <v>1069.6502848909329</v>
      </c>
      <c r="J1045" s="27">
        <f t="shared" si="167"/>
        <v>5.3482514244546637</v>
      </c>
      <c r="K1045" s="27" t="str">
        <f t="shared" si="168"/>
        <v>DEJAR</v>
      </c>
      <c r="L1045" s="27" t="str">
        <f t="shared" si="169"/>
        <v>DEJAR</v>
      </c>
      <c r="M1045" s="27" t="str">
        <f t="shared" si="170"/>
        <v>DEJAR</v>
      </c>
    </row>
    <row r="1046" spans="1:13" x14ac:dyDescent="0.25">
      <c r="A1046" t="s">
        <v>81</v>
      </c>
      <c r="B1046">
        <v>5</v>
      </c>
      <c r="C1046" s="63" t="s">
        <v>106</v>
      </c>
      <c r="D1046" s="66">
        <v>16.8</v>
      </c>
      <c r="E1046" s="61">
        <v>4</v>
      </c>
      <c r="F1046" s="118">
        <f t="shared" si="166"/>
        <v>221.67129600000001</v>
      </c>
      <c r="G1046" s="50">
        <v>0.1</v>
      </c>
      <c r="H1046" s="50" t="s">
        <v>119</v>
      </c>
      <c r="I1046" s="84">
        <f t="shared" ref="I1046:I1047" si="175">0.13647*D1046^2.38351</f>
        <v>113.65122407557132</v>
      </c>
      <c r="J1046" s="27">
        <f t="shared" si="167"/>
        <v>0.56825612037785656</v>
      </c>
      <c r="K1046" s="27" t="str">
        <f t="shared" si="168"/>
        <v>DEJAR</v>
      </c>
      <c r="L1046" s="27" t="str">
        <f t="shared" si="169"/>
        <v>DEPURAR</v>
      </c>
      <c r="M1046" s="27" t="str">
        <f t="shared" si="170"/>
        <v>DEPURAR</v>
      </c>
    </row>
    <row r="1047" spans="1:13" x14ac:dyDescent="0.25">
      <c r="A1047" t="s">
        <v>81</v>
      </c>
      <c r="B1047">
        <v>6</v>
      </c>
      <c r="C1047" s="63" t="s">
        <v>106</v>
      </c>
      <c r="D1047" s="66">
        <v>19.3</v>
      </c>
      <c r="E1047" s="61">
        <v>7</v>
      </c>
      <c r="F1047" s="118">
        <f t="shared" si="166"/>
        <v>292.55364600000001</v>
      </c>
      <c r="G1047" s="50">
        <v>0.1</v>
      </c>
      <c r="H1047" s="50" t="s">
        <v>119</v>
      </c>
      <c r="I1047" s="84">
        <f t="shared" si="175"/>
        <v>158.18885885496738</v>
      </c>
      <c r="J1047" s="27">
        <f t="shared" si="167"/>
        <v>0.79094429427483692</v>
      </c>
      <c r="K1047" s="27" t="str">
        <f t="shared" si="168"/>
        <v>DEJAR</v>
      </c>
      <c r="L1047" s="27" t="str">
        <f t="shared" si="169"/>
        <v>DEJAR</v>
      </c>
      <c r="M1047" s="27" t="str">
        <f t="shared" si="170"/>
        <v>DEJAR</v>
      </c>
    </row>
    <row r="1048" spans="1:13" x14ac:dyDescent="0.25">
      <c r="A1048" t="s">
        <v>81</v>
      </c>
      <c r="B1048">
        <v>7</v>
      </c>
      <c r="C1048" s="63" t="s">
        <v>95</v>
      </c>
      <c r="D1048" s="66">
        <v>39.1</v>
      </c>
      <c r="E1048" s="61">
        <v>20</v>
      </c>
      <c r="F1048" s="118">
        <f t="shared" si="166"/>
        <v>1200.7273740000001</v>
      </c>
      <c r="G1048" s="50">
        <v>0.1</v>
      </c>
      <c r="H1048" s="83" t="s">
        <v>118</v>
      </c>
      <c r="I1048" s="84">
        <f t="shared" ref="I1048:I1050" si="176">0.15991*D1048^2.32764</f>
        <v>812.62453561115854</v>
      </c>
      <c r="J1048" s="27">
        <f t="shared" si="167"/>
        <v>4.0631226780557927</v>
      </c>
      <c r="K1048" s="27" t="str">
        <f t="shared" si="168"/>
        <v>DEJAR</v>
      </c>
      <c r="L1048" s="27" t="str">
        <f t="shared" si="169"/>
        <v>DEJAR</v>
      </c>
      <c r="M1048" s="27" t="str">
        <f t="shared" si="170"/>
        <v>DEJAR</v>
      </c>
    </row>
    <row r="1049" spans="1:13" x14ac:dyDescent="0.25">
      <c r="A1049" t="s">
        <v>81</v>
      </c>
      <c r="B1049">
        <v>8</v>
      </c>
      <c r="C1049" s="63" t="s">
        <v>95</v>
      </c>
      <c r="D1049" s="66">
        <v>13.2</v>
      </c>
      <c r="E1049" s="61">
        <v>6</v>
      </c>
      <c r="F1049" s="118">
        <f t="shared" si="166"/>
        <v>136.84809599999997</v>
      </c>
      <c r="G1049" s="50">
        <v>0.1</v>
      </c>
      <c r="H1049" s="83" t="s">
        <v>118</v>
      </c>
      <c r="I1049" s="84">
        <f t="shared" si="176"/>
        <v>64.888588696029927</v>
      </c>
      <c r="J1049" s="27">
        <f t="shared" si="167"/>
        <v>0.32444294348014963</v>
      </c>
      <c r="K1049" s="27" t="str">
        <f t="shared" si="168"/>
        <v>DEJAR</v>
      </c>
      <c r="L1049" s="27" t="str">
        <f t="shared" si="169"/>
        <v>DEJAR</v>
      </c>
      <c r="M1049" s="27" t="str">
        <f t="shared" si="170"/>
        <v>DEJAR</v>
      </c>
    </row>
    <row r="1050" spans="1:13" x14ac:dyDescent="0.25">
      <c r="A1050" t="s">
        <v>81</v>
      </c>
      <c r="B1050">
        <v>9</v>
      </c>
      <c r="C1050" s="63" t="s">
        <v>95</v>
      </c>
      <c r="D1050" s="66">
        <v>20.5</v>
      </c>
      <c r="E1050" s="61">
        <v>7</v>
      </c>
      <c r="F1050" s="118">
        <f t="shared" si="166"/>
        <v>330.06434999999999</v>
      </c>
      <c r="G1050" s="50">
        <v>0.1</v>
      </c>
      <c r="H1050" s="83" t="s">
        <v>118</v>
      </c>
      <c r="I1050" s="84">
        <f t="shared" si="176"/>
        <v>180.78665962471501</v>
      </c>
      <c r="J1050" s="27">
        <f t="shared" si="167"/>
        <v>0.90393329812357504</v>
      </c>
      <c r="K1050" s="27" t="str">
        <f t="shared" si="168"/>
        <v>DEJAR</v>
      </c>
      <c r="L1050" s="27" t="str">
        <f t="shared" si="169"/>
        <v>DEJAR</v>
      </c>
      <c r="M1050" s="27" t="str">
        <f t="shared" si="170"/>
        <v>DEJAR</v>
      </c>
    </row>
    <row r="1051" spans="1:13" x14ac:dyDescent="0.25">
      <c r="A1051" t="s">
        <v>81</v>
      </c>
      <c r="B1051">
        <v>10</v>
      </c>
      <c r="C1051" s="63" t="s">
        <v>106</v>
      </c>
      <c r="D1051" s="66">
        <v>20.6</v>
      </c>
      <c r="E1051" s="61">
        <v>4</v>
      </c>
      <c r="F1051" s="118">
        <f t="shared" si="166"/>
        <v>333.29234400000007</v>
      </c>
      <c r="G1051" s="50">
        <v>0.1</v>
      </c>
      <c r="H1051" s="50" t="s">
        <v>119</v>
      </c>
      <c r="I1051" s="84">
        <f t="shared" ref="I1051:I1052" si="177">0.13647*D1051^2.38351</f>
        <v>184.77910106498567</v>
      </c>
      <c r="J1051" s="27">
        <f t="shared" si="167"/>
        <v>0.92389550532492826</v>
      </c>
      <c r="K1051" s="27" t="str">
        <f t="shared" si="168"/>
        <v>DEJAR</v>
      </c>
      <c r="L1051" s="27" t="str">
        <f t="shared" si="169"/>
        <v>DEPURAR</v>
      </c>
      <c r="M1051" s="27" t="str">
        <f t="shared" si="170"/>
        <v>DEPURAR</v>
      </c>
    </row>
    <row r="1052" spans="1:13" x14ac:dyDescent="0.25">
      <c r="A1052" t="s">
        <v>81</v>
      </c>
      <c r="B1052">
        <v>11</v>
      </c>
      <c r="C1052" s="63" t="s">
        <v>106</v>
      </c>
      <c r="D1052" s="66">
        <v>18.7</v>
      </c>
      <c r="E1052" s="61">
        <v>5</v>
      </c>
      <c r="F1052" s="118">
        <f t="shared" si="166"/>
        <v>274.64652599999999</v>
      </c>
      <c r="G1052" s="50">
        <v>0.1</v>
      </c>
      <c r="H1052" s="50" t="s">
        <v>119</v>
      </c>
      <c r="I1052" s="84">
        <f t="shared" si="177"/>
        <v>146.7183313800314</v>
      </c>
      <c r="J1052" s="27">
        <f t="shared" si="167"/>
        <v>0.73359165690015693</v>
      </c>
      <c r="K1052" s="27" t="str">
        <f t="shared" si="168"/>
        <v>DEJAR</v>
      </c>
      <c r="L1052" s="27" t="str">
        <f t="shared" si="169"/>
        <v>DEJAR</v>
      </c>
      <c r="M1052" s="27" t="str">
        <f t="shared" si="170"/>
        <v>DEJAR</v>
      </c>
    </row>
    <row r="1053" spans="1:13" x14ac:dyDescent="0.25">
      <c r="A1053" t="s">
        <v>81</v>
      </c>
      <c r="B1053">
        <v>12</v>
      </c>
      <c r="C1053" s="63" t="s">
        <v>95</v>
      </c>
      <c r="D1053" s="66">
        <v>15.8</v>
      </c>
      <c r="E1053" s="61">
        <v>8</v>
      </c>
      <c r="F1053" s="118">
        <f t="shared" si="166"/>
        <v>196.06725600000001</v>
      </c>
      <c r="G1053" s="50">
        <v>0.1</v>
      </c>
      <c r="H1053" s="83" t="s">
        <v>118</v>
      </c>
      <c r="I1053" s="84">
        <f>0.15991*D1053^2.32764</f>
        <v>98.609283942456486</v>
      </c>
      <c r="J1053" s="27">
        <f t="shared" si="167"/>
        <v>0.49304641971228236</v>
      </c>
      <c r="K1053" s="27" t="str">
        <f t="shared" si="168"/>
        <v>DEJAR</v>
      </c>
      <c r="L1053" s="27" t="str">
        <f t="shared" si="169"/>
        <v>DEJAR</v>
      </c>
      <c r="M1053" s="27" t="str">
        <f t="shared" si="170"/>
        <v>DEJAR</v>
      </c>
    </row>
    <row r="1054" spans="1:13" x14ac:dyDescent="0.25">
      <c r="A1054" t="s">
        <v>81</v>
      </c>
      <c r="B1054">
        <v>13</v>
      </c>
      <c r="C1054" s="63" t="s">
        <v>106</v>
      </c>
      <c r="D1054" s="66">
        <v>34.200000000000003</v>
      </c>
      <c r="E1054" s="61">
        <v>9</v>
      </c>
      <c r="F1054" s="118">
        <f t="shared" si="166"/>
        <v>918.63525600000003</v>
      </c>
      <c r="G1054" s="50">
        <v>0.1</v>
      </c>
      <c r="H1054" s="50" t="s">
        <v>119</v>
      </c>
      <c r="I1054" s="84">
        <f t="shared" ref="I1054:I1056" si="178">0.13647*D1054^2.38351</f>
        <v>618.59122578462848</v>
      </c>
      <c r="J1054" s="27">
        <f t="shared" si="167"/>
        <v>3.092956128923142</v>
      </c>
      <c r="K1054" s="27" t="str">
        <f t="shared" si="168"/>
        <v>DEJAR</v>
      </c>
      <c r="L1054" s="27" t="str">
        <f t="shared" si="169"/>
        <v>DEJAR</v>
      </c>
      <c r="M1054" s="27" t="str">
        <f t="shared" si="170"/>
        <v>DEJAR</v>
      </c>
    </row>
    <row r="1055" spans="1:13" x14ac:dyDescent="0.25">
      <c r="A1055" t="s">
        <v>81</v>
      </c>
      <c r="B1055">
        <v>14</v>
      </c>
      <c r="C1055" s="63" t="s">
        <v>106</v>
      </c>
      <c r="D1055" s="66">
        <v>12.7</v>
      </c>
      <c r="E1055" s="61">
        <v>8</v>
      </c>
      <c r="F1055" s="118">
        <f t="shared" si="166"/>
        <v>126.67716599999999</v>
      </c>
      <c r="G1055" s="50">
        <v>0.1</v>
      </c>
      <c r="H1055" s="50" t="s">
        <v>119</v>
      </c>
      <c r="I1055" s="84">
        <f t="shared" si="178"/>
        <v>58.339727802004475</v>
      </c>
      <c r="J1055" s="27">
        <f t="shared" si="167"/>
        <v>0.29169863901002235</v>
      </c>
      <c r="K1055" s="27" t="str">
        <f t="shared" si="168"/>
        <v>DEJAR</v>
      </c>
      <c r="L1055" s="27" t="str">
        <f t="shared" si="169"/>
        <v>DEJAR</v>
      </c>
      <c r="M1055" s="27" t="str">
        <f t="shared" si="170"/>
        <v>DEJAR</v>
      </c>
    </row>
    <row r="1056" spans="1:13" x14ac:dyDescent="0.25">
      <c r="A1056" t="s">
        <v>81</v>
      </c>
      <c r="B1056">
        <v>15</v>
      </c>
      <c r="C1056" s="63" t="s">
        <v>106</v>
      </c>
      <c r="D1056" s="66">
        <v>12.5</v>
      </c>
      <c r="E1056" s="61">
        <v>8</v>
      </c>
      <c r="F1056" s="118">
        <f t="shared" si="166"/>
        <v>122.71875</v>
      </c>
      <c r="G1056" s="50">
        <v>0.1</v>
      </c>
      <c r="H1056" s="50" t="s">
        <v>119</v>
      </c>
      <c r="I1056" s="84">
        <f t="shared" si="178"/>
        <v>56.173718898324978</v>
      </c>
      <c r="J1056" s="27">
        <f t="shared" si="167"/>
        <v>0.28086859449162488</v>
      </c>
      <c r="K1056" s="27" t="str">
        <f t="shared" si="168"/>
        <v>DEJAR</v>
      </c>
      <c r="L1056" s="27" t="str">
        <f t="shared" si="169"/>
        <v>DEJAR</v>
      </c>
      <c r="M1056" s="27" t="str">
        <f t="shared" si="170"/>
        <v>DEJAR</v>
      </c>
    </row>
    <row r="1057" spans="1:13" x14ac:dyDescent="0.25">
      <c r="A1057" t="s">
        <v>81</v>
      </c>
      <c r="B1057">
        <v>16</v>
      </c>
      <c r="C1057" s="63" t="s">
        <v>95</v>
      </c>
      <c r="D1057" s="66">
        <v>27.9</v>
      </c>
      <c r="E1057" s="61">
        <v>12</v>
      </c>
      <c r="F1057" s="118">
        <f t="shared" si="166"/>
        <v>611.36321399999997</v>
      </c>
      <c r="G1057" s="50">
        <v>0.1</v>
      </c>
      <c r="H1057" s="83" t="s">
        <v>118</v>
      </c>
      <c r="I1057" s="84">
        <f t="shared" ref="I1057:I1059" si="179">0.15991*D1057^2.32764</f>
        <v>370.44333977954199</v>
      </c>
      <c r="J1057" s="27">
        <f t="shared" si="167"/>
        <v>1.8522166988977098</v>
      </c>
      <c r="K1057" s="27" t="str">
        <f t="shared" si="168"/>
        <v>DEJAR</v>
      </c>
      <c r="L1057" s="27" t="str">
        <f t="shared" si="169"/>
        <v>DEJAR</v>
      </c>
      <c r="M1057" s="27" t="str">
        <f t="shared" si="170"/>
        <v>DEJAR</v>
      </c>
    </row>
    <row r="1058" spans="1:13" x14ac:dyDescent="0.25">
      <c r="A1058" t="s">
        <v>81</v>
      </c>
      <c r="B1058">
        <v>17</v>
      </c>
      <c r="C1058" s="63" t="s">
        <v>95</v>
      </c>
      <c r="D1058" s="66">
        <v>22.1</v>
      </c>
      <c r="E1058" s="61">
        <v>13</v>
      </c>
      <c r="F1058" s="118">
        <f t="shared" si="166"/>
        <v>383.59721400000006</v>
      </c>
      <c r="G1058" s="50">
        <v>0.1</v>
      </c>
      <c r="H1058" s="83" t="s">
        <v>118</v>
      </c>
      <c r="I1058" s="84">
        <f t="shared" si="179"/>
        <v>215.34602277918648</v>
      </c>
      <c r="J1058" s="27">
        <f t="shared" si="167"/>
        <v>1.0767301138959324</v>
      </c>
      <c r="K1058" s="27" t="str">
        <f t="shared" si="168"/>
        <v>DEJAR</v>
      </c>
      <c r="L1058" s="27" t="str">
        <f t="shared" si="169"/>
        <v>DEJAR</v>
      </c>
      <c r="M1058" s="27" t="str">
        <f t="shared" si="170"/>
        <v>DEJAR</v>
      </c>
    </row>
    <row r="1059" spans="1:13" x14ac:dyDescent="0.25">
      <c r="A1059" t="s">
        <v>81</v>
      </c>
      <c r="B1059">
        <v>18</v>
      </c>
      <c r="C1059" s="63" t="s">
        <v>95</v>
      </c>
      <c r="D1059" s="66">
        <v>25.4</v>
      </c>
      <c r="E1059" s="61">
        <v>13</v>
      </c>
      <c r="F1059" s="118">
        <f t="shared" si="166"/>
        <v>506.70866399999994</v>
      </c>
      <c r="G1059" s="50">
        <v>0.1</v>
      </c>
      <c r="H1059" s="83" t="s">
        <v>118</v>
      </c>
      <c r="I1059" s="84">
        <f t="shared" si="179"/>
        <v>297.73012203395768</v>
      </c>
      <c r="J1059" s="27">
        <f t="shared" si="167"/>
        <v>1.4886506101697885</v>
      </c>
      <c r="K1059" s="27" t="str">
        <f t="shared" si="168"/>
        <v>DEJAR</v>
      </c>
      <c r="L1059" s="27" t="str">
        <f t="shared" si="169"/>
        <v>DEJAR</v>
      </c>
      <c r="M1059" s="27" t="str">
        <f t="shared" si="170"/>
        <v>DEJAR</v>
      </c>
    </row>
    <row r="1060" spans="1:13" x14ac:dyDescent="0.25">
      <c r="A1060" t="s">
        <v>81</v>
      </c>
      <c r="B1060">
        <v>19</v>
      </c>
      <c r="C1060" s="63" t="s">
        <v>106</v>
      </c>
      <c r="D1060" s="66">
        <v>25.5</v>
      </c>
      <c r="E1060" s="61">
        <v>7</v>
      </c>
      <c r="F1060" s="118">
        <f t="shared" si="166"/>
        <v>510.70634999999999</v>
      </c>
      <c r="G1060" s="50">
        <v>0.1</v>
      </c>
      <c r="H1060" s="50" t="s">
        <v>119</v>
      </c>
      <c r="I1060" s="84">
        <f t="shared" ref="I1060:I1064" si="180">0.13647*D1060^2.38351</f>
        <v>307.28387935722469</v>
      </c>
      <c r="J1060" s="27">
        <f t="shared" si="167"/>
        <v>1.5364193967861233</v>
      </c>
      <c r="K1060" s="27" t="str">
        <f t="shared" si="168"/>
        <v>DEJAR</v>
      </c>
      <c r="L1060" s="27" t="str">
        <f t="shared" si="169"/>
        <v>DEJAR</v>
      </c>
      <c r="M1060" s="27" t="str">
        <f t="shared" si="170"/>
        <v>DEJAR</v>
      </c>
    </row>
    <row r="1061" spans="1:13" x14ac:dyDescent="0.25">
      <c r="A1061" t="s">
        <v>81</v>
      </c>
      <c r="B1061">
        <v>20</v>
      </c>
      <c r="C1061" s="63" t="s">
        <v>106</v>
      </c>
      <c r="D1061" s="66">
        <v>22</v>
      </c>
      <c r="E1061" s="61">
        <v>8</v>
      </c>
      <c r="F1061" s="118">
        <f t="shared" si="166"/>
        <v>380.1336</v>
      </c>
      <c r="G1061" s="50">
        <v>0.1</v>
      </c>
      <c r="H1061" s="50" t="s">
        <v>119</v>
      </c>
      <c r="I1061" s="84">
        <f t="shared" si="180"/>
        <v>216.13001097424697</v>
      </c>
      <c r="J1061" s="27">
        <f t="shared" si="167"/>
        <v>1.0806500548712348</v>
      </c>
      <c r="K1061" s="27" t="str">
        <f t="shared" si="168"/>
        <v>DEJAR</v>
      </c>
      <c r="L1061" s="27" t="str">
        <f t="shared" si="169"/>
        <v>DEJAR</v>
      </c>
      <c r="M1061" s="27" t="str">
        <f t="shared" si="170"/>
        <v>DEJAR</v>
      </c>
    </row>
    <row r="1062" spans="1:13" x14ac:dyDescent="0.25">
      <c r="A1062" t="s">
        <v>81</v>
      </c>
      <c r="B1062">
        <v>21</v>
      </c>
      <c r="C1062" s="63" t="s">
        <v>106</v>
      </c>
      <c r="D1062" s="66">
        <v>17.100000000000001</v>
      </c>
      <c r="E1062" s="61">
        <v>5</v>
      </c>
      <c r="F1062" s="118">
        <f t="shared" si="166"/>
        <v>229.65881400000001</v>
      </c>
      <c r="G1062" s="50">
        <v>0.1</v>
      </c>
      <c r="H1062" s="50" t="s">
        <v>119</v>
      </c>
      <c r="I1062" s="84">
        <f t="shared" si="180"/>
        <v>118.5484146786614</v>
      </c>
      <c r="J1062" s="27">
        <f t="shared" si="167"/>
        <v>0.59274207339330698</v>
      </c>
      <c r="K1062" s="27" t="str">
        <f t="shared" si="168"/>
        <v>DEJAR</v>
      </c>
      <c r="L1062" s="27" t="str">
        <f t="shared" si="169"/>
        <v>DEJAR</v>
      </c>
      <c r="M1062" s="27" t="str">
        <f t="shared" si="170"/>
        <v>DEJAR</v>
      </c>
    </row>
    <row r="1063" spans="1:13" x14ac:dyDescent="0.25">
      <c r="A1063" t="s">
        <v>81</v>
      </c>
      <c r="B1063">
        <v>22</v>
      </c>
      <c r="C1063" s="61" t="s">
        <v>106</v>
      </c>
      <c r="D1063" s="67">
        <v>19</v>
      </c>
      <c r="E1063" s="70">
        <v>5</v>
      </c>
      <c r="F1063" s="118">
        <f t="shared" si="166"/>
        <v>283.52940000000001</v>
      </c>
      <c r="G1063" s="50">
        <v>0.1</v>
      </c>
      <c r="H1063" s="50" t="s">
        <v>119</v>
      </c>
      <c r="I1063" s="84">
        <f t="shared" si="180"/>
        <v>152.39095368994771</v>
      </c>
      <c r="J1063" s="27">
        <f t="shared" si="167"/>
        <v>0.76195476844973853</v>
      </c>
      <c r="K1063" s="27" t="str">
        <f t="shared" si="168"/>
        <v>DEJAR</v>
      </c>
      <c r="L1063" s="27" t="str">
        <f t="shared" si="169"/>
        <v>DEJAR</v>
      </c>
      <c r="M1063" s="27" t="str">
        <f t="shared" si="170"/>
        <v>DEJAR</v>
      </c>
    </row>
    <row r="1064" spans="1:13" x14ac:dyDescent="0.25">
      <c r="A1064" t="s">
        <v>81</v>
      </c>
      <c r="B1064">
        <v>23</v>
      </c>
      <c r="C1064" s="61" t="s">
        <v>106</v>
      </c>
      <c r="D1064" s="66">
        <v>19.2</v>
      </c>
      <c r="E1064" s="61">
        <v>5</v>
      </c>
      <c r="F1064" s="118">
        <f t="shared" si="166"/>
        <v>289.529856</v>
      </c>
      <c r="G1064" s="50">
        <v>0.1</v>
      </c>
      <c r="H1064" s="50" t="s">
        <v>119</v>
      </c>
      <c r="I1064" s="84">
        <f t="shared" si="180"/>
        <v>156.24225672797812</v>
      </c>
      <c r="J1064" s="27">
        <f t="shared" si="167"/>
        <v>0.78121128363989056</v>
      </c>
      <c r="K1064" s="27" t="str">
        <f t="shared" si="168"/>
        <v>DEJAR</v>
      </c>
      <c r="L1064" s="27" t="str">
        <f t="shared" si="169"/>
        <v>DEJAR</v>
      </c>
      <c r="M1064" s="27" t="str">
        <f t="shared" si="170"/>
        <v>DEJAR</v>
      </c>
    </row>
    <row r="1065" spans="1:13" x14ac:dyDescent="0.25">
      <c r="A1065" t="s">
        <v>81</v>
      </c>
      <c r="B1065">
        <v>24</v>
      </c>
      <c r="C1065" s="61" t="s">
        <v>95</v>
      </c>
      <c r="D1065" s="66">
        <v>19.399999999999999</v>
      </c>
      <c r="E1065" s="61">
        <v>7</v>
      </c>
      <c r="F1065" s="118">
        <f t="shared" si="166"/>
        <v>295.59314399999994</v>
      </c>
      <c r="G1065" s="50">
        <v>0.1</v>
      </c>
      <c r="H1065" s="83" t="s">
        <v>118</v>
      </c>
      <c r="I1065" s="84">
        <f t="shared" ref="I1065:I1066" si="181">0.15991*D1065^2.32764</f>
        <v>159.00634029505304</v>
      </c>
      <c r="J1065" s="27">
        <f t="shared" si="167"/>
        <v>0.79503170147526514</v>
      </c>
      <c r="K1065" s="27" t="str">
        <f t="shared" si="168"/>
        <v>DEJAR</v>
      </c>
      <c r="L1065" s="27" t="str">
        <f t="shared" si="169"/>
        <v>DEJAR</v>
      </c>
      <c r="M1065" s="27" t="str">
        <f t="shared" si="170"/>
        <v>DEJAR</v>
      </c>
    </row>
    <row r="1066" spans="1:13" x14ac:dyDescent="0.25">
      <c r="A1066" t="s">
        <v>81</v>
      </c>
      <c r="B1066">
        <v>25</v>
      </c>
      <c r="C1066" s="61" t="s">
        <v>95</v>
      </c>
      <c r="D1066" s="66">
        <v>13.7</v>
      </c>
      <c r="E1066" s="61">
        <v>8</v>
      </c>
      <c r="F1066" s="118">
        <f t="shared" si="166"/>
        <v>147.41172599999999</v>
      </c>
      <c r="G1066" s="50">
        <v>0.1</v>
      </c>
      <c r="H1066" s="83" t="s">
        <v>118</v>
      </c>
      <c r="I1066" s="84">
        <f t="shared" si="181"/>
        <v>70.754144501004376</v>
      </c>
      <c r="J1066" s="27">
        <f t="shared" si="167"/>
        <v>0.3537707225050219</v>
      </c>
      <c r="K1066" s="27" t="str">
        <f t="shared" si="168"/>
        <v>DEJAR</v>
      </c>
      <c r="L1066" s="27" t="str">
        <f t="shared" si="169"/>
        <v>DEJAR</v>
      </c>
      <c r="M1066" s="27" t="str">
        <f t="shared" si="170"/>
        <v>DEJAR</v>
      </c>
    </row>
    <row r="1067" spans="1:13" x14ac:dyDescent="0.25">
      <c r="A1067" t="s">
        <v>81</v>
      </c>
      <c r="B1067">
        <v>26</v>
      </c>
      <c r="C1067" s="61" t="s">
        <v>106</v>
      </c>
      <c r="D1067" s="66">
        <v>15.5</v>
      </c>
      <c r="E1067" s="61">
        <v>4</v>
      </c>
      <c r="F1067" s="118">
        <f t="shared" si="166"/>
        <v>188.69235</v>
      </c>
      <c r="G1067" s="50">
        <v>0.1</v>
      </c>
      <c r="H1067" s="50" t="s">
        <v>119</v>
      </c>
      <c r="I1067" s="84">
        <f>0.13647*D1067^2.38351</f>
        <v>93.800401528799213</v>
      </c>
      <c r="J1067" s="27">
        <f t="shared" si="167"/>
        <v>0.46900200764399608</v>
      </c>
      <c r="K1067" s="27" t="str">
        <f t="shared" si="168"/>
        <v>DEJAR</v>
      </c>
      <c r="L1067" s="27" t="str">
        <f t="shared" si="169"/>
        <v>DEPURAR</v>
      </c>
      <c r="M1067" s="27" t="str">
        <f t="shared" si="170"/>
        <v>DEPURAR</v>
      </c>
    </row>
    <row r="1068" spans="1:13" x14ac:dyDescent="0.25">
      <c r="A1068" t="s">
        <v>81</v>
      </c>
      <c r="B1068">
        <v>27</v>
      </c>
      <c r="C1068" s="61" t="s">
        <v>95</v>
      </c>
      <c r="D1068" s="66">
        <v>23.4</v>
      </c>
      <c r="E1068" s="61">
        <v>12</v>
      </c>
      <c r="F1068" s="118">
        <f t="shared" si="166"/>
        <v>430.05362399999996</v>
      </c>
      <c r="G1068" s="50">
        <v>0.1</v>
      </c>
      <c r="H1068" s="83" t="s">
        <v>118</v>
      </c>
      <c r="I1068" s="84">
        <f t="shared" ref="I1068:I1070" si="182">0.15991*D1068^2.32764</f>
        <v>245.98986922785065</v>
      </c>
      <c r="J1068" s="27">
        <f t="shared" si="167"/>
        <v>1.2299493461392532</v>
      </c>
      <c r="K1068" s="27" t="str">
        <f t="shared" si="168"/>
        <v>DEJAR</v>
      </c>
      <c r="L1068" s="27" t="str">
        <f t="shared" si="169"/>
        <v>DEJAR</v>
      </c>
      <c r="M1068" s="27" t="str">
        <f t="shared" si="170"/>
        <v>DEJAR</v>
      </c>
    </row>
    <row r="1069" spans="1:13" x14ac:dyDescent="0.25">
      <c r="A1069" t="s">
        <v>81</v>
      </c>
      <c r="B1069">
        <v>28</v>
      </c>
      <c r="C1069" s="61" t="s">
        <v>95</v>
      </c>
      <c r="D1069" s="66">
        <v>46.9</v>
      </c>
      <c r="E1069" s="61">
        <v>22</v>
      </c>
      <c r="F1069" s="118">
        <f t="shared" si="166"/>
        <v>1727.5736939999997</v>
      </c>
      <c r="G1069" s="50">
        <v>0.1</v>
      </c>
      <c r="H1069" s="83" t="s">
        <v>118</v>
      </c>
      <c r="I1069" s="84">
        <f t="shared" si="182"/>
        <v>1240.9788471792131</v>
      </c>
      <c r="J1069" s="27">
        <f t="shared" si="167"/>
        <v>6.2048942358960657</v>
      </c>
      <c r="K1069" s="27" t="str">
        <f t="shared" si="168"/>
        <v>DEJAR</v>
      </c>
      <c r="L1069" s="27" t="str">
        <f t="shared" si="169"/>
        <v>DEJAR</v>
      </c>
      <c r="M1069" s="27" t="str">
        <f t="shared" si="170"/>
        <v>DEJAR</v>
      </c>
    </row>
    <row r="1070" spans="1:13" x14ac:dyDescent="0.25">
      <c r="A1070" t="s">
        <v>81</v>
      </c>
      <c r="B1070">
        <v>29</v>
      </c>
      <c r="C1070" s="61" t="s">
        <v>95</v>
      </c>
      <c r="D1070" s="66">
        <v>56</v>
      </c>
      <c r="E1070" s="61">
        <v>22</v>
      </c>
      <c r="F1070" s="118">
        <f t="shared" si="166"/>
        <v>2463.0144</v>
      </c>
      <c r="G1070" s="50">
        <v>0.1</v>
      </c>
      <c r="H1070" s="83" t="s">
        <v>118</v>
      </c>
      <c r="I1070" s="84">
        <f t="shared" si="182"/>
        <v>1875.1154079405869</v>
      </c>
      <c r="J1070" s="27">
        <f t="shared" si="167"/>
        <v>9.3755770397029341</v>
      </c>
      <c r="K1070" s="27" t="str">
        <f t="shared" si="168"/>
        <v>DEJAR</v>
      </c>
      <c r="L1070" s="27" t="str">
        <f t="shared" si="169"/>
        <v>DEJAR</v>
      </c>
      <c r="M1070" s="27" t="str">
        <f t="shared" si="170"/>
        <v>DEJAR</v>
      </c>
    </row>
    <row r="1071" spans="1:13" x14ac:dyDescent="0.25">
      <c r="A1071" t="s">
        <v>81</v>
      </c>
      <c r="B1071">
        <v>30</v>
      </c>
      <c r="C1071" s="61" t="s">
        <v>94</v>
      </c>
      <c r="D1071" s="66">
        <v>16.2</v>
      </c>
      <c r="E1071" s="61">
        <v>7</v>
      </c>
      <c r="F1071" s="118">
        <f t="shared" si="166"/>
        <v>206.12037599999999</v>
      </c>
      <c r="G1071" s="50">
        <v>0.1</v>
      </c>
      <c r="H1071" s="50" t="s">
        <v>119</v>
      </c>
      <c r="I1071" s="84">
        <f t="shared" ref="I1071:I1073" si="183">0.13647*D1071^2.38351</f>
        <v>104.21454190956685</v>
      </c>
      <c r="J1071" s="27">
        <f t="shared" si="167"/>
        <v>0.52107270954783425</v>
      </c>
      <c r="K1071" s="27" t="str">
        <f t="shared" si="168"/>
        <v>DEJAR</v>
      </c>
      <c r="L1071" s="27" t="str">
        <f t="shared" si="169"/>
        <v>DEJAR</v>
      </c>
      <c r="M1071" s="27" t="str">
        <f t="shared" si="170"/>
        <v>DEJAR</v>
      </c>
    </row>
    <row r="1072" spans="1:13" x14ac:dyDescent="0.25">
      <c r="A1072" t="s">
        <v>81</v>
      </c>
      <c r="B1072">
        <v>31</v>
      </c>
      <c r="C1072" s="61" t="s">
        <v>106</v>
      </c>
      <c r="D1072" s="66">
        <v>20.7</v>
      </c>
      <c r="E1072" s="61">
        <v>5</v>
      </c>
      <c r="F1072" s="118">
        <f t="shared" si="166"/>
        <v>336.53604599999994</v>
      </c>
      <c r="G1072" s="50">
        <v>0.1</v>
      </c>
      <c r="H1072" s="50" t="s">
        <v>119</v>
      </c>
      <c r="I1072" s="84">
        <f t="shared" si="183"/>
        <v>186.92425983746028</v>
      </c>
      <c r="J1072" s="27">
        <f t="shared" si="167"/>
        <v>0.9346212991873013</v>
      </c>
      <c r="K1072" s="27" t="str">
        <f t="shared" si="168"/>
        <v>DEJAR</v>
      </c>
      <c r="L1072" s="27" t="str">
        <f t="shared" si="169"/>
        <v>DEJAR</v>
      </c>
      <c r="M1072" s="27" t="str">
        <f t="shared" si="170"/>
        <v>DEJAR</v>
      </c>
    </row>
    <row r="1073" spans="1:13" x14ac:dyDescent="0.25">
      <c r="A1073" t="s">
        <v>81</v>
      </c>
      <c r="B1073">
        <v>32</v>
      </c>
      <c r="C1073" s="61" t="s">
        <v>106</v>
      </c>
      <c r="D1073" s="66">
        <v>17</v>
      </c>
      <c r="E1073" s="61">
        <v>8</v>
      </c>
      <c r="F1073" s="118">
        <f t="shared" si="166"/>
        <v>226.98060000000001</v>
      </c>
      <c r="G1073" s="50">
        <v>0.1</v>
      </c>
      <c r="H1073" s="50" t="s">
        <v>119</v>
      </c>
      <c r="I1073" s="84">
        <f t="shared" si="183"/>
        <v>116.90268878718483</v>
      </c>
      <c r="J1073" s="27">
        <f t="shared" si="167"/>
        <v>0.58451344393592408</v>
      </c>
      <c r="K1073" s="27" t="str">
        <f t="shared" si="168"/>
        <v>DEJAR</v>
      </c>
      <c r="L1073" s="27" t="str">
        <f t="shared" si="169"/>
        <v>DEJAR</v>
      </c>
      <c r="M1073" s="27" t="str">
        <f t="shared" si="170"/>
        <v>DEJAR</v>
      </c>
    </row>
    <row r="1074" spans="1:13" x14ac:dyDescent="0.25">
      <c r="A1074" t="s">
        <v>81</v>
      </c>
      <c r="B1074">
        <v>33</v>
      </c>
      <c r="C1074" s="61" t="s">
        <v>95</v>
      </c>
      <c r="D1074" s="66">
        <v>25.2</v>
      </c>
      <c r="E1074" s="61">
        <v>18</v>
      </c>
      <c r="F1074" s="118">
        <f t="shared" si="166"/>
        <v>498.76041599999996</v>
      </c>
      <c r="G1074" s="50">
        <v>0.1</v>
      </c>
      <c r="H1074" s="83" t="s">
        <v>118</v>
      </c>
      <c r="I1074" s="84">
        <f>0.15991*D1074^2.32764</f>
        <v>292.30185940526428</v>
      </c>
      <c r="J1074" s="27">
        <f t="shared" si="167"/>
        <v>1.4615092970263213</v>
      </c>
      <c r="K1074" s="27" t="str">
        <f t="shared" si="168"/>
        <v>DEJAR</v>
      </c>
      <c r="L1074" s="27" t="str">
        <f t="shared" si="169"/>
        <v>DEJAR</v>
      </c>
      <c r="M1074" s="27" t="str">
        <f t="shared" si="170"/>
        <v>DEJAR</v>
      </c>
    </row>
    <row r="1075" spans="1:13" x14ac:dyDescent="0.25">
      <c r="A1075" t="s">
        <v>81</v>
      </c>
      <c r="B1075">
        <v>34</v>
      </c>
      <c r="C1075" s="61" t="s">
        <v>106</v>
      </c>
      <c r="D1075" s="66">
        <v>18.399999999999999</v>
      </c>
      <c r="E1075" s="61">
        <v>4</v>
      </c>
      <c r="F1075" s="118">
        <f t="shared" si="166"/>
        <v>265.90502399999997</v>
      </c>
      <c r="G1075" s="50">
        <v>0.1</v>
      </c>
      <c r="H1075" s="50" t="s">
        <v>119</v>
      </c>
      <c r="I1075" s="84">
        <f t="shared" ref="I1075:I1076" si="184">0.13647*D1075^2.38351</f>
        <v>141.17022954093119</v>
      </c>
      <c r="J1075" s="27">
        <f t="shared" si="167"/>
        <v>0.70585114770465596</v>
      </c>
      <c r="K1075" s="27" t="str">
        <f t="shared" si="168"/>
        <v>DEJAR</v>
      </c>
      <c r="L1075" s="27" t="str">
        <f t="shared" si="169"/>
        <v>DEPURAR</v>
      </c>
      <c r="M1075" s="27" t="str">
        <f t="shared" si="170"/>
        <v>DEPURAR</v>
      </c>
    </row>
    <row r="1076" spans="1:13" x14ac:dyDescent="0.25">
      <c r="A1076" t="s">
        <v>81</v>
      </c>
      <c r="B1076">
        <v>35</v>
      </c>
      <c r="C1076" s="61" t="s">
        <v>106</v>
      </c>
      <c r="D1076" s="66">
        <v>39.700000000000003</v>
      </c>
      <c r="E1076" s="61">
        <v>12</v>
      </c>
      <c r="F1076" s="118">
        <f t="shared" si="166"/>
        <v>1237.8610860000001</v>
      </c>
      <c r="G1076" s="50">
        <v>0.1</v>
      </c>
      <c r="H1076" s="50" t="s">
        <v>119</v>
      </c>
      <c r="I1076" s="84">
        <f t="shared" si="184"/>
        <v>882.61306594023586</v>
      </c>
      <c r="J1076" s="27">
        <f t="shared" si="167"/>
        <v>4.4130653297011788</v>
      </c>
      <c r="K1076" s="27" t="str">
        <f t="shared" si="168"/>
        <v>DEJAR</v>
      </c>
      <c r="L1076" s="27" t="str">
        <f t="shared" si="169"/>
        <v>DEJAR</v>
      </c>
      <c r="M1076" s="27" t="str">
        <f t="shared" si="170"/>
        <v>DEJAR</v>
      </c>
    </row>
    <row r="1077" spans="1:13" x14ac:dyDescent="0.25">
      <c r="A1077" t="s">
        <v>81</v>
      </c>
      <c r="B1077">
        <v>36</v>
      </c>
      <c r="C1077" s="61" t="s">
        <v>95</v>
      </c>
      <c r="D1077" s="66">
        <v>10.8</v>
      </c>
      <c r="E1077" s="61">
        <v>3</v>
      </c>
      <c r="F1077" s="118">
        <f t="shared" si="166"/>
        <v>91.60905600000001</v>
      </c>
      <c r="G1077" s="50">
        <v>0.1</v>
      </c>
      <c r="H1077" s="83" t="s">
        <v>118</v>
      </c>
      <c r="I1077" s="84">
        <f t="shared" ref="I1077:I1080" si="185">0.15991*D1077^2.32764</f>
        <v>40.673738628051773</v>
      </c>
      <c r="J1077" s="27">
        <f t="shared" si="167"/>
        <v>0.20336869314025885</v>
      </c>
      <c r="K1077" s="27" t="str">
        <f t="shared" si="168"/>
        <v>DEJAR</v>
      </c>
      <c r="L1077" s="27" t="str">
        <f t="shared" si="169"/>
        <v>DEPURAR</v>
      </c>
      <c r="M1077" s="27" t="str">
        <f t="shared" si="170"/>
        <v>DEPURAR</v>
      </c>
    </row>
    <row r="1078" spans="1:13" x14ac:dyDescent="0.25">
      <c r="A1078" t="s">
        <v>81</v>
      </c>
      <c r="B1078">
        <v>37</v>
      </c>
      <c r="C1078" s="61" t="s">
        <v>95</v>
      </c>
      <c r="D1078" s="66">
        <v>22</v>
      </c>
      <c r="E1078" s="61">
        <v>13</v>
      </c>
      <c r="F1078" s="118">
        <f t="shared" si="166"/>
        <v>380.1336</v>
      </c>
      <c r="G1078" s="50">
        <v>0.1</v>
      </c>
      <c r="H1078" s="83" t="s">
        <v>118</v>
      </c>
      <c r="I1078" s="84">
        <f t="shared" si="185"/>
        <v>213.08474152497325</v>
      </c>
      <c r="J1078" s="27">
        <f t="shared" si="167"/>
        <v>1.0654237076248663</v>
      </c>
      <c r="K1078" s="27" t="str">
        <f t="shared" si="168"/>
        <v>DEJAR</v>
      </c>
      <c r="L1078" s="27" t="str">
        <f t="shared" si="169"/>
        <v>DEJAR</v>
      </c>
      <c r="M1078" s="27" t="str">
        <f t="shared" si="170"/>
        <v>DEJAR</v>
      </c>
    </row>
    <row r="1079" spans="1:13" x14ac:dyDescent="0.25">
      <c r="A1079" t="s">
        <v>81</v>
      </c>
      <c r="B1079">
        <v>38</v>
      </c>
      <c r="C1079" s="61" t="s">
        <v>95</v>
      </c>
      <c r="D1079" s="66">
        <v>18.399999999999999</v>
      </c>
      <c r="E1079" s="61">
        <v>15</v>
      </c>
      <c r="F1079" s="118">
        <f t="shared" si="166"/>
        <v>265.90502399999997</v>
      </c>
      <c r="G1079" s="50">
        <v>0.1</v>
      </c>
      <c r="H1079" s="83" t="s">
        <v>118</v>
      </c>
      <c r="I1079" s="84">
        <f t="shared" si="185"/>
        <v>140.57761820497649</v>
      </c>
      <c r="J1079" s="27">
        <f t="shared" si="167"/>
        <v>0.70288809102488248</v>
      </c>
      <c r="K1079" s="27" t="str">
        <f t="shared" si="168"/>
        <v>DEJAR</v>
      </c>
      <c r="L1079" s="27" t="str">
        <f t="shared" si="169"/>
        <v>DEJAR</v>
      </c>
      <c r="M1079" s="27" t="str">
        <f t="shared" si="170"/>
        <v>DEJAR</v>
      </c>
    </row>
    <row r="1080" spans="1:13" x14ac:dyDescent="0.25">
      <c r="A1080" t="s">
        <v>81</v>
      </c>
      <c r="B1080">
        <v>39</v>
      </c>
      <c r="C1080" s="61" t="s">
        <v>95</v>
      </c>
      <c r="D1080" s="66">
        <v>19.3</v>
      </c>
      <c r="E1080" s="61">
        <v>12</v>
      </c>
      <c r="F1080" s="118">
        <f t="shared" si="166"/>
        <v>292.55364600000001</v>
      </c>
      <c r="G1080" s="50">
        <v>0.1</v>
      </c>
      <c r="H1080" s="83" t="s">
        <v>118</v>
      </c>
      <c r="I1080" s="84">
        <f t="shared" si="185"/>
        <v>157.10508355131083</v>
      </c>
      <c r="J1080" s="27">
        <f t="shared" si="167"/>
        <v>0.78552541775655416</v>
      </c>
      <c r="K1080" s="27" t="str">
        <f t="shared" si="168"/>
        <v>DEJAR</v>
      </c>
      <c r="L1080" s="27" t="str">
        <f t="shared" si="169"/>
        <v>DEJAR</v>
      </c>
      <c r="M1080" s="27" t="str">
        <f t="shared" si="170"/>
        <v>DEJAR</v>
      </c>
    </row>
    <row r="1081" spans="1:13" x14ac:dyDescent="0.25">
      <c r="A1081" t="s">
        <v>81</v>
      </c>
      <c r="B1081">
        <v>40</v>
      </c>
      <c r="C1081" s="61" t="s">
        <v>106</v>
      </c>
      <c r="D1081" s="66">
        <v>21.2</v>
      </c>
      <c r="E1081" s="61">
        <v>13</v>
      </c>
      <c r="F1081" s="118">
        <f t="shared" si="166"/>
        <v>352.99017600000002</v>
      </c>
      <c r="G1081" s="50">
        <v>0.1</v>
      </c>
      <c r="H1081" s="50" t="s">
        <v>119</v>
      </c>
      <c r="I1081" s="84">
        <f t="shared" ref="I1081:I1083" si="186">0.13647*D1081^2.38351</f>
        <v>197.86636682451069</v>
      </c>
      <c r="J1081" s="27">
        <f t="shared" si="167"/>
        <v>0.98933183412255343</v>
      </c>
      <c r="K1081" s="27" t="str">
        <f t="shared" si="168"/>
        <v>DEJAR</v>
      </c>
      <c r="L1081" s="27" t="str">
        <f t="shared" si="169"/>
        <v>DEJAR</v>
      </c>
      <c r="M1081" s="27" t="str">
        <f t="shared" si="170"/>
        <v>DEJAR</v>
      </c>
    </row>
    <row r="1082" spans="1:13" x14ac:dyDescent="0.25">
      <c r="A1082" t="s">
        <v>81</v>
      </c>
      <c r="B1082">
        <v>41</v>
      </c>
      <c r="C1082" s="61" t="s">
        <v>106</v>
      </c>
      <c r="D1082" s="66">
        <v>27.2</v>
      </c>
      <c r="E1082" s="61">
        <v>8</v>
      </c>
      <c r="F1082" s="118">
        <f t="shared" si="166"/>
        <v>581.07033599999988</v>
      </c>
      <c r="G1082" s="50">
        <v>0.1</v>
      </c>
      <c r="H1082" s="50" t="s">
        <v>119</v>
      </c>
      <c r="I1082" s="84">
        <f t="shared" si="186"/>
        <v>358.38227333001254</v>
      </c>
      <c r="J1082" s="27">
        <f t="shared" si="167"/>
        <v>1.7919113666500626</v>
      </c>
      <c r="K1082" s="27" t="str">
        <f t="shared" si="168"/>
        <v>DEJAR</v>
      </c>
      <c r="L1082" s="27" t="str">
        <f t="shared" si="169"/>
        <v>DEJAR</v>
      </c>
      <c r="M1082" s="27" t="str">
        <f t="shared" si="170"/>
        <v>DEJAR</v>
      </c>
    </row>
    <row r="1083" spans="1:13" x14ac:dyDescent="0.25">
      <c r="A1083" t="s">
        <v>81</v>
      </c>
      <c r="B1083">
        <v>42</v>
      </c>
      <c r="C1083" s="61" t="s">
        <v>106</v>
      </c>
      <c r="D1083" s="66">
        <v>35.299999999999997</v>
      </c>
      <c r="E1083" s="61">
        <v>8</v>
      </c>
      <c r="F1083" s="118">
        <f t="shared" si="166"/>
        <v>978.67908599999976</v>
      </c>
      <c r="G1083" s="50">
        <v>0.1</v>
      </c>
      <c r="H1083" s="50" t="s">
        <v>119</v>
      </c>
      <c r="I1083" s="84">
        <f t="shared" si="186"/>
        <v>667.07348659153513</v>
      </c>
      <c r="J1083" s="27">
        <f t="shared" si="167"/>
        <v>3.3353674329576752</v>
      </c>
      <c r="K1083" s="27" t="str">
        <f t="shared" si="168"/>
        <v>DEJAR</v>
      </c>
      <c r="L1083" s="27" t="str">
        <f t="shared" si="169"/>
        <v>DEJAR</v>
      </c>
      <c r="M1083" s="27" t="str">
        <f t="shared" si="170"/>
        <v>DEJAR</v>
      </c>
    </row>
    <row r="1084" spans="1:13" x14ac:dyDescent="0.25">
      <c r="A1084" t="s">
        <v>82</v>
      </c>
      <c r="B1084">
        <v>1</v>
      </c>
      <c r="C1084" s="61" t="s">
        <v>95</v>
      </c>
      <c r="D1084" s="66">
        <v>31.4</v>
      </c>
      <c r="E1084" s="61">
        <v>19</v>
      </c>
      <c r="F1084" s="118">
        <f t="shared" si="166"/>
        <v>774.37298399999997</v>
      </c>
      <c r="G1084" s="50">
        <v>0.1</v>
      </c>
      <c r="H1084" s="83" t="s">
        <v>118</v>
      </c>
      <c r="I1084" s="84">
        <f t="shared" ref="I1084:I1093" si="187">0.15991*D1084^2.32764</f>
        <v>487.74064619032941</v>
      </c>
      <c r="J1084" s="27">
        <f t="shared" si="167"/>
        <v>2.438703230951647</v>
      </c>
      <c r="K1084" s="27" t="str">
        <f t="shared" si="168"/>
        <v>DEJAR</v>
      </c>
      <c r="L1084" s="27" t="str">
        <f t="shared" si="169"/>
        <v>DEJAR</v>
      </c>
      <c r="M1084" s="27" t="str">
        <f t="shared" si="170"/>
        <v>DEJAR</v>
      </c>
    </row>
    <row r="1085" spans="1:13" x14ac:dyDescent="0.25">
      <c r="A1085" t="s">
        <v>82</v>
      </c>
      <c r="B1085">
        <v>2</v>
      </c>
      <c r="C1085" s="61" t="s">
        <v>95</v>
      </c>
      <c r="D1085" s="66">
        <v>28</v>
      </c>
      <c r="E1085" s="61">
        <v>15</v>
      </c>
      <c r="F1085" s="118">
        <f t="shared" si="166"/>
        <v>615.75360000000001</v>
      </c>
      <c r="G1085" s="50">
        <v>0.1</v>
      </c>
      <c r="H1085" s="83" t="s">
        <v>118</v>
      </c>
      <c r="I1085" s="84">
        <f t="shared" si="187"/>
        <v>373.54122901136344</v>
      </c>
      <c r="J1085" s="27">
        <f t="shared" si="167"/>
        <v>1.8677061450568171</v>
      </c>
      <c r="K1085" s="27" t="str">
        <f t="shared" si="168"/>
        <v>DEJAR</v>
      </c>
      <c r="L1085" s="27" t="str">
        <f t="shared" si="169"/>
        <v>DEJAR</v>
      </c>
      <c r="M1085" s="27" t="str">
        <f t="shared" si="170"/>
        <v>DEJAR</v>
      </c>
    </row>
    <row r="1086" spans="1:13" x14ac:dyDescent="0.25">
      <c r="A1086" t="s">
        <v>82</v>
      </c>
      <c r="B1086">
        <v>3</v>
      </c>
      <c r="C1086" s="61" t="s">
        <v>95</v>
      </c>
      <c r="D1086" s="66">
        <v>16.8</v>
      </c>
      <c r="E1086" s="61">
        <v>13</v>
      </c>
      <c r="F1086" s="118">
        <f t="shared" si="166"/>
        <v>221.67129600000001</v>
      </c>
      <c r="G1086" s="50">
        <v>0.1</v>
      </c>
      <c r="H1086" s="83" t="s">
        <v>118</v>
      </c>
      <c r="I1086" s="84">
        <f t="shared" si="187"/>
        <v>113.75081574054036</v>
      </c>
      <c r="J1086" s="27">
        <f t="shared" si="167"/>
        <v>0.56875407870270178</v>
      </c>
      <c r="K1086" s="27" t="str">
        <f t="shared" si="168"/>
        <v>DEJAR</v>
      </c>
      <c r="L1086" s="27" t="str">
        <f t="shared" si="169"/>
        <v>DEJAR</v>
      </c>
      <c r="M1086" s="27" t="str">
        <f t="shared" si="170"/>
        <v>DEJAR</v>
      </c>
    </row>
    <row r="1087" spans="1:13" x14ac:dyDescent="0.25">
      <c r="A1087" t="s">
        <v>82</v>
      </c>
      <c r="B1087">
        <v>4</v>
      </c>
      <c r="C1087" s="61" t="s">
        <v>95</v>
      </c>
      <c r="D1087" s="66">
        <v>36.700000000000003</v>
      </c>
      <c r="E1087" s="61">
        <v>15</v>
      </c>
      <c r="F1087" s="118">
        <f t="shared" si="166"/>
        <v>1057.8474060000001</v>
      </c>
      <c r="G1087" s="50">
        <v>0.1</v>
      </c>
      <c r="H1087" s="83" t="s">
        <v>118</v>
      </c>
      <c r="I1087" s="84">
        <f t="shared" si="187"/>
        <v>701.22104409293627</v>
      </c>
      <c r="J1087" s="27">
        <f t="shared" si="167"/>
        <v>3.5061052204646814</v>
      </c>
      <c r="K1087" s="27" t="str">
        <f t="shared" si="168"/>
        <v>DEJAR</v>
      </c>
      <c r="L1087" s="27" t="str">
        <f t="shared" si="169"/>
        <v>DEJAR</v>
      </c>
      <c r="M1087" s="27" t="str">
        <f t="shared" si="170"/>
        <v>DEJAR</v>
      </c>
    </row>
    <row r="1088" spans="1:13" x14ac:dyDescent="0.25">
      <c r="A1088" t="s">
        <v>82</v>
      </c>
      <c r="B1088">
        <v>5</v>
      </c>
      <c r="C1088" s="61" t="s">
        <v>95</v>
      </c>
      <c r="D1088" s="66">
        <v>29.1</v>
      </c>
      <c r="E1088" s="61">
        <v>14</v>
      </c>
      <c r="F1088" s="118">
        <f t="shared" si="166"/>
        <v>665.08457400000009</v>
      </c>
      <c r="G1088" s="50">
        <v>0.1</v>
      </c>
      <c r="H1088" s="83" t="s">
        <v>118</v>
      </c>
      <c r="I1088" s="84">
        <f t="shared" si="187"/>
        <v>408.5935439046329</v>
      </c>
      <c r="J1088" s="27">
        <f t="shared" si="167"/>
        <v>2.0429677195231641</v>
      </c>
      <c r="K1088" s="27" t="str">
        <f t="shared" si="168"/>
        <v>DEJAR</v>
      </c>
      <c r="L1088" s="27" t="str">
        <f t="shared" si="169"/>
        <v>DEJAR</v>
      </c>
      <c r="M1088" s="27" t="str">
        <f t="shared" si="170"/>
        <v>DEJAR</v>
      </c>
    </row>
    <row r="1089" spans="1:13" x14ac:dyDescent="0.25">
      <c r="A1089" t="s">
        <v>82</v>
      </c>
      <c r="B1089">
        <v>6</v>
      </c>
      <c r="C1089" s="61" t="s">
        <v>95</v>
      </c>
      <c r="D1089" s="66">
        <v>33.1</v>
      </c>
      <c r="E1089" s="61">
        <v>15</v>
      </c>
      <c r="F1089" s="118">
        <f t="shared" si="166"/>
        <v>860.49209400000007</v>
      </c>
      <c r="G1089" s="50">
        <v>0.1</v>
      </c>
      <c r="H1089" s="83" t="s">
        <v>118</v>
      </c>
      <c r="I1089" s="84">
        <f t="shared" si="187"/>
        <v>551.42703514611139</v>
      </c>
      <c r="J1089" s="27">
        <f t="shared" si="167"/>
        <v>2.7571351757305567</v>
      </c>
      <c r="K1089" s="27" t="str">
        <f t="shared" si="168"/>
        <v>DEJAR</v>
      </c>
      <c r="L1089" s="27" t="str">
        <f t="shared" si="169"/>
        <v>DEJAR</v>
      </c>
      <c r="M1089" s="27" t="str">
        <f t="shared" si="170"/>
        <v>DEJAR</v>
      </c>
    </row>
    <row r="1090" spans="1:13" x14ac:dyDescent="0.25">
      <c r="A1090" t="s">
        <v>82</v>
      </c>
      <c r="B1090">
        <v>7</v>
      </c>
      <c r="C1090" s="61" t="s">
        <v>95</v>
      </c>
      <c r="D1090" s="66">
        <v>39.5</v>
      </c>
      <c r="E1090" s="61">
        <v>18</v>
      </c>
      <c r="F1090" s="118">
        <f t="shared" si="166"/>
        <v>1225.4203499999999</v>
      </c>
      <c r="G1090" s="50">
        <v>0.1</v>
      </c>
      <c r="H1090" s="83" t="s">
        <v>118</v>
      </c>
      <c r="I1090" s="84">
        <f t="shared" si="187"/>
        <v>832.10644716957381</v>
      </c>
      <c r="J1090" s="27">
        <f t="shared" si="167"/>
        <v>4.1605322358478691</v>
      </c>
      <c r="K1090" s="27" t="str">
        <f t="shared" si="168"/>
        <v>DEJAR</v>
      </c>
      <c r="L1090" s="27" t="str">
        <f t="shared" si="169"/>
        <v>DEJAR</v>
      </c>
      <c r="M1090" s="27" t="str">
        <f t="shared" si="170"/>
        <v>DEJAR</v>
      </c>
    </row>
    <row r="1091" spans="1:13" x14ac:dyDescent="0.25">
      <c r="A1091" t="s">
        <v>82</v>
      </c>
      <c r="B1091">
        <v>8</v>
      </c>
      <c r="C1091" s="61" t="s">
        <v>95</v>
      </c>
      <c r="D1091" s="66">
        <v>20.5</v>
      </c>
      <c r="E1091" s="61">
        <v>16</v>
      </c>
      <c r="F1091" s="118">
        <f t="shared" ref="F1091:F1154" si="188">(3.1416/4)*D1091^2</f>
        <v>330.06434999999999</v>
      </c>
      <c r="G1091" s="50">
        <v>0.1</v>
      </c>
      <c r="H1091" s="83" t="s">
        <v>118</v>
      </c>
      <c r="I1091" s="84">
        <f t="shared" si="187"/>
        <v>180.78665962471501</v>
      </c>
      <c r="J1091" s="27">
        <f t="shared" ref="J1091:J1154" si="189">((I1091/1000)*0.5)/G1091</f>
        <v>0.90393329812357504</v>
      </c>
      <c r="K1091" s="27" t="str">
        <f t="shared" ref="K1091:K1154" si="190">+IF(D1091&gt;=10,"DEJAR","DEPURAR")</f>
        <v>DEJAR</v>
      </c>
      <c r="L1091" s="27" t="str">
        <f t="shared" ref="L1091:L1154" si="191">+IF(E1091&gt;=5,"DEJAR","DEPURAR")</f>
        <v>DEJAR</v>
      </c>
      <c r="M1091" s="27" t="str">
        <f t="shared" ref="M1091:M1154" si="192">+IF(AND(K1091="DEJAR",L1091="DEJAR"),"DEJAR","DEPURAR")</f>
        <v>DEJAR</v>
      </c>
    </row>
    <row r="1092" spans="1:13" x14ac:dyDescent="0.25">
      <c r="A1092" t="s">
        <v>82</v>
      </c>
      <c r="B1092">
        <v>9</v>
      </c>
      <c r="C1092" s="61" t="s">
        <v>95</v>
      </c>
      <c r="D1092" s="66">
        <v>28.5</v>
      </c>
      <c r="E1092" s="61">
        <v>14</v>
      </c>
      <c r="F1092" s="118">
        <f t="shared" si="188"/>
        <v>637.94114999999999</v>
      </c>
      <c r="G1092" s="50">
        <v>0.1</v>
      </c>
      <c r="H1092" s="83" t="s">
        <v>118</v>
      </c>
      <c r="I1092" s="84">
        <f t="shared" si="187"/>
        <v>389.25187501357902</v>
      </c>
      <c r="J1092" s="27">
        <f t="shared" si="189"/>
        <v>1.9462593750678951</v>
      </c>
      <c r="K1092" s="27" t="str">
        <f t="shared" si="190"/>
        <v>DEJAR</v>
      </c>
      <c r="L1092" s="27" t="str">
        <f t="shared" si="191"/>
        <v>DEJAR</v>
      </c>
      <c r="M1092" s="27" t="str">
        <f t="shared" si="192"/>
        <v>DEJAR</v>
      </c>
    </row>
    <row r="1093" spans="1:13" x14ac:dyDescent="0.25">
      <c r="A1093" t="s">
        <v>82</v>
      </c>
      <c r="B1093">
        <v>10</v>
      </c>
      <c r="C1093" s="61" t="s">
        <v>95</v>
      </c>
      <c r="D1093" s="66">
        <v>31.1</v>
      </c>
      <c r="E1093" s="61">
        <v>18</v>
      </c>
      <c r="F1093" s="118">
        <f t="shared" si="188"/>
        <v>759.64673400000004</v>
      </c>
      <c r="G1093" s="50">
        <v>0.1</v>
      </c>
      <c r="H1093" s="83" t="s">
        <v>118</v>
      </c>
      <c r="I1093" s="84">
        <f t="shared" si="187"/>
        <v>476.96269784013333</v>
      </c>
      <c r="J1093" s="27">
        <f t="shared" si="189"/>
        <v>2.3848134892006665</v>
      </c>
      <c r="K1093" s="27" t="str">
        <f t="shared" si="190"/>
        <v>DEJAR</v>
      </c>
      <c r="L1093" s="27" t="str">
        <f t="shared" si="191"/>
        <v>DEJAR</v>
      </c>
      <c r="M1093" s="27" t="str">
        <f t="shared" si="192"/>
        <v>DEJAR</v>
      </c>
    </row>
    <row r="1094" spans="1:13" x14ac:dyDescent="0.25">
      <c r="A1094" t="s">
        <v>82</v>
      </c>
      <c r="B1094">
        <v>11</v>
      </c>
      <c r="C1094" s="61" t="s">
        <v>106</v>
      </c>
      <c r="D1094" s="66">
        <v>21.8</v>
      </c>
      <c r="E1094" s="61">
        <v>8</v>
      </c>
      <c r="F1094" s="118">
        <f t="shared" si="188"/>
        <v>373.25349599999998</v>
      </c>
      <c r="G1094" s="50">
        <v>0.1</v>
      </c>
      <c r="H1094" s="50" t="s">
        <v>119</v>
      </c>
      <c r="I1094" s="84">
        <f t="shared" ref="I1094:I1095" si="193">0.13647*D1094^2.38351</f>
        <v>211.47626360580944</v>
      </c>
      <c r="J1094" s="27">
        <f t="shared" si="189"/>
        <v>1.057381318029047</v>
      </c>
      <c r="K1094" s="27" t="str">
        <f t="shared" si="190"/>
        <v>DEJAR</v>
      </c>
      <c r="L1094" s="27" t="str">
        <f t="shared" si="191"/>
        <v>DEJAR</v>
      </c>
      <c r="M1094" s="27" t="str">
        <f t="shared" si="192"/>
        <v>DEJAR</v>
      </c>
    </row>
    <row r="1095" spans="1:13" x14ac:dyDescent="0.25">
      <c r="A1095" t="s">
        <v>82</v>
      </c>
      <c r="B1095">
        <v>12</v>
      </c>
      <c r="C1095" s="61" t="s">
        <v>106</v>
      </c>
      <c r="D1095" s="66">
        <v>20.2</v>
      </c>
      <c r="E1095" s="61">
        <v>7</v>
      </c>
      <c r="F1095" s="118">
        <f t="shared" si="188"/>
        <v>320.47461599999997</v>
      </c>
      <c r="G1095" s="50">
        <v>0.1</v>
      </c>
      <c r="H1095" s="50" t="s">
        <v>119</v>
      </c>
      <c r="I1095" s="84">
        <f t="shared" si="193"/>
        <v>176.34178563484815</v>
      </c>
      <c r="J1095" s="27">
        <f t="shared" si="189"/>
        <v>0.88170892817424074</v>
      </c>
      <c r="K1095" s="27" t="str">
        <f t="shared" si="190"/>
        <v>DEJAR</v>
      </c>
      <c r="L1095" s="27" t="str">
        <f t="shared" si="191"/>
        <v>DEJAR</v>
      </c>
      <c r="M1095" s="27" t="str">
        <f t="shared" si="192"/>
        <v>DEJAR</v>
      </c>
    </row>
    <row r="1096" spans="1:13" x14ac:dyDescent="0.25">
      <c r="A1096" t="s">
        <v>82</v>
      </c>
      <c r="B1096">
        <v>13</v>
      </c>
      <c r="C1096" s="61" t="s">
        <v>95</v>
      </c>
      <c r="D1096" s="66">
        <v>27.4</v>
      </c>
      <c r="E1096" s="61">
        <v>13</v>
      </c>
      <c r="F1096" s="118">
        <f t="shared" si="188"/>
        <v>589.64690399999995</v>
      </c>
      <c r="G1096" s="50">
        <v>0.1</v>
      </c>
      <c r="H1096" s="83" t="s">
        <v>118</v>
      </c>
      <c r="I1096" s="84">
        <f t="shared" ref="I1096:I1098" si="194">0.15991*D1096^2.32764</f>
        <v>355.17414471389401</v>
      </c>
      <c r="J1096" s="27">
        <f t="shared" si="189"/>
        <v>1.77587072356947</v>
      </c>
      <c r="K1096" s="27" t="str">
        <f t="shared" si="190"/>
        <v>DEJAR</v>
      </c>
      <c r="L1096" s="27" t="str">
        <f t="shared" si="191"/>
        <v>DEJAR</v>
      </c>
      <c r="M1096" s="27" t="str">
        <f t="shared" si="192"/>
        <v>DEJAR</v>
      </c>
    </row>
    <row r="1097" spans="1:13" x14ac:dyDescent="0.25">
      <c r="A1097" t="s">
        <v>82</v>
      </c>
      <c r="B1097">
        <v>14</v>
      </c>
      <c r="C1097" s="61" t="s">
        <v>95</v>
      </c>
      <c r="D1097" s="66">
        <v>45.2</v>
      </c>
      <c r="E1097" s="61">
        <v>20</v>
      </c>
      <c r="F1097" s="118">
        <f t="shared" si="188"/>
        <v>1604.6036160000001</v>
      </c>
      <c r="G1097" s="50">
        <v>0.1</v>
      </c>
      <c r="H1097" s="83" t="s">
        <v>118</v>
      </c>
      <c r="I1097" s="84">
        <f t="shared" si="194"/>
        <v>1138.7858172378035</v>
      </c>
      <c r="J1097" s="27">
        <f t="shared" si="189"/>
        <v>5.6939290861890175</v>
      </c>
      <c r="K1097" s="27" t="str">
        <f t="shared" si="190"/>
        <v>DEJAR</v>
      </c>
      <c r="L1097" s="27" t="str">
        <f t="shared" si="191"/>
        <v>DEJAR</v>
      </c>
      <c r="M1097" s="27" t="str">
        <f t="shared" si="192"/>
        <v>DEJAR</v>
      </c>
    </row>
    <row r="1098" spans="1:13" x14ac:dyDescent="0.25">
      <c r="A1098" t="s">
        <v>82</v>
      </c>
      <c r="B1098">
        <v>15</v>
      </c>
      <c r="C1098" s="61" t="s">
        <v>95</v>
      </c>
      <c r="D1098" s="66">
        <v>25.1</v>
      </c>
      <c r="E1098" s="61">
        <v>13</v>
      </c>
      <c r="F1098" s="118">
        <f t="shared" si="188"/>
        <v>494.80985400000009</v>
      </c>
      <c r="G1098" s="50">
        <v>0.1</v>
      </c>
      <c r="H1098" s="83" t="s">
        <v>118</v>
      </c>
      <c r="I1098" s="84">
        <f t="shared" si="194"/>
        <v>289.60907355968828</v>
      </c>
      <c r="J1098" s="27">
        <f t="shared" si="189"/>
        <v>1.4480453677984413</v>
      </c>
      <c r="K1098" s="27" t="str">
        <f t="shared" si="190"/>
        <v>DEJAR</v>
      </c>
      <c r="L1098" s="27" t="str">
        <f t="shared" si="191"/>
        <v>DEJAR</v>
      </c>
      <c r="M1098" s="27" t="str">
        <f t="shared" si="192"/>
        <v>DEJAR</v>
      </c>
    </row>
    <row r="1099" spans="1:13" x14ac:dyDescent="0.25">
      <c r="A1099" t="s">
        <v>82</v>
      </c>
      <c r="B1099">
        <v>16</v>
      </c>
      <c r="C1099" s="61" t="s">
        <v>106</v>
      </c>
      <c r="D1099" s="66">
        <v>21.4</v>
      </c>
      <c r="E1099" s="61">
        <v>6</v>
      </c>
      <c r="F1099" s="118">
        <f t="shared" si="188"/>
        <v>359.68178399999994</v>
      </c>
      <c r="G1099" s="50">
        <v>0.1</v>
      </c>
      <c r="H1099" s="50" t="s">
        <v>119</v>
      </c>
      <c r="I1099" s="84">
        <f>0.13647*D1099^2.38351</f>
        <v>202.34464923024288</v>
      </c>
      <c r="J1099" s="27">
        <f t="shared" si="189"/>
        <v>1.0117232461512142</v>
      </c>
      <c r="K1099" s="27" t="str">
        <f t="shared" si="190"/>
        <v>DEJAR</v>
      </c>
      <c r="L1099" s="27" t="str">
        <f t="shared" si="191"/>
        <v>DEJAR</v>
      </c>
      <c r="M1099" s="27" t="str">
        <f t="shared" si="192"/>
        <v>DEJAR</v>
      </c>
    </row>
    <row r="1100" spans="1:13" x14ac:dyDescent="0.25">
      <c r="A1100" t="s">
        <v>82</v>
      </c>
      <c r="B1100">
        <v>17</v>
      </c>
      <c r="C1100" s="61" t="s">
        <v>95</v>
      </c>
      <c r="D1100" s="66">
        <v>23.9</v>
      </c>
      <c r="E1100" s="61">
        <v>10</v>
      </c>
      <c r="F1100" s="118">
        <f t="shared" si="188"/>
        <v>448.62833399999994</v>
      </c>
      <c r="G1100" s="50">
        <v>0.1</v>
      </c>
      <c r="H1100" s="83" t="s">
        <v>118</v>
      </c>
      <c r="I1100" s="84">
        <f t="shared" ref="I1100:I1107" si="195">0.15991*D1100^2.32764</f>
        <v>258.39833648867926</v>
      </c>
      <c r="J1100" s="27">
        <f t="shared" si="189"/>
        <v>1.2919916824433963</v>
      </c>
      <c r="K1100" s="27" t="str">
        <f t="shared" si="190"/>
        <v>DEJAR</v>
      </c>
      <c r="L1100" s="27" t="str">
        <f t="shared" si="191"/>
        <v>DEJAR</v>
      </c>
      <c r="M1100" s="27" t="str">
        <f t="shared" si="192"/>
        <v>DEJAR</v>
      </c>
    </row>
    <row r="1101" spans="1:13" x14ac:dyDescent="0.25">
      <c r="A1101" t="s">
        <v>82</v>
      </c>
      <c r="B1101">
        <v>18</v>
      </c>
      <c r="C1101" s="61" t="s">
        <v>95</v>
      </c>
      <c r="D1101" s="66">
        <v>40.5</v>
      </c>
      <c r="E1101" s="61">
        <v>20</v>
      </c>
      <c r="F1101" s="118">
        <f t="shared" si="188"/>
        <v>1288.25235</v>
      </c>
      <c r="G1101" s="50">
        <v>0.1</v>
      </c>
      <c r="H1101" s="83" t="s">
        <v>118</v>
      </c>
      <c r="I1101" s="84">
        <f t="shared" si="195"/>
        <v>881.9667924481156</v>
      </c>
      <c r="J1101" s="27">
        <f t="shared" si="189"/>
        <v>4.4098339622405778</v>
      </c>
      <c r="K1101" s="27" t="str">
        <f t="shared" si="190"/>
        <v>DEJAR</v>
      </c>
      <c r="L1101" s="27" t="str">
        <f t="shared" si="191"/>
        <v>DEJAR</v>
      </c>
      <c r="M1101" s="27" t="str">
        <f t="shared" si="192"/>
        <v>DEJAR</v>
      </c>
    </row>
    <row r="1102" spans="1:13" x14ac:dyDescent="0.25">
      <c r="A1102" t="s">
        <v>82</v>
      </c>
      <c r="B1102">
        <v>19</v>
      </c>
      <c r="C1102" s="61" t="s">
        <v>95</v>
      </c>
      <c r="D1102" s="66">
        <v>22</v>
      </c>
      <c r="E1102" s="61">
        <v>9</v>
      </c>
      <c r="F1102" s="118">
        <f t="shared" si="188"/>
        <v>380.1336</v>
      </c>
      <c r="G1102" s="50">
        <v>0.1</v>
      </c>
      <c r="H1102" s="83" t="s">
        <v>118</v>
      </c>
      <c r="I1102" s="84">
        <f t="shared" si="195"/>
        <v>213.08474152497325</v>
      </c>
      <c r="J1102" s="27">
        <f t="shared" si="189"/>
        <v>1.0654237076248663</v>
      </c>
      <c r="K1102" s="27" t="str">
        <f t="shared" si="190"/>
        <v>DEJAR</v>
      </c>
      <c r="L1102" s="27" t="str">
        <f t="shared" si="191"/>
        <v>DEJAR</v>
      </c>
      <c r="M1102" s="27" t="str">
        <f t="shared" si="192"/>
        <v>DEJAR</v>
      </c>
    </row>
    <row r="1103" spans="1:13" x14ac:dyDescent="0.25">
      <c r="A1103" t="s">
        <v>82</v>
      </c>
      <c r="B1103">
        <v>20</v>
      </c>
      <c r="C1103" s="61" t="s">
        <v>95</v>
      </c>
      <c r="D1103" s="66">
        <v>35.5</v>
      </c>
      <c r="E1103" s="61">
        <v>20</v>
      </c>
      <c r="F1103" s="118">
        <f t="shared" si="188"/>
        <v>989.80034999999998</v>
      </c>
      <c r="G1103" s="50">
        <v>0.1</v>
      </c>
      <c r="H1103" s="83" t="s">
        <v>118</v>
      </c>
      <c r="I1103" s="84">
        <f t="shared" si="195"/>
        <v>649.00665028711217</v>
      </c>
      <c r="J1103" s="27">
        <f t="shared" si="189"/>
        <v>3.2450332514355607</v>
      </c>
      <c r="K1103" s="27" t="str">
        <f t="shared" si="190"/>
        <v>DEJAR</v>
      </c>
      <c r="L1103" s="27" t="str">
        <f t="shared" si="191"/>
        <v>DEJAR</v>
      </c>
      <c r="M1103" s="27" t="str">
        <f t="shared" si="192"/>
        <v>DEJAR</v>
      </c>
    </row>
    <row r="1104" spans="1:13" x14ac:dyDescent="0.25">
      <c r="A1104" t="s">
        <v>82</v>
      </c>
      <c r="B1104">
        <v>21</v>
      </c>
      <c r="C1104" s="61" t="s">
        <v>95</v>
      </c>
      <c r="D1104" s="66">
        <v>30.5</v>
      </c>
      <c r="E1104" s="61">
        <v>13</v>
      </c>
      <c r="F1104" s="118">
        <f t="shared" si="188"/>
        <v>730.61834999999996</v>
      </c>
      <c r="G1104" s="50">
        <v>0.1</v>
      </c>
      <c r="H1104" s="83" t="s">
        <v>118</v>
      </c>
      <c r="I1104" s="84">
        <f t="shared" si="195"/>
        <v>455.81782168328931</v>
      </c>
      <c r="J1104" s="27">
        <f t="shared" si="189"/>
        <v>2.2790891084164464</v>
      </c>
      <c r="K1104" s="27" t="str">
        <f t="shared" si="190"/>
        <v>DEJAR</v>
      </c>
      <c r="L1104" s="27" t="str">
        <f t="shared" si="191"/>
        <v>DEJAR</v>
      </c>
      <c r="M1104" s="27" t="str">
        <f t="shared" si="192"/>
        <v>DEJAR</v>
      </c>
    </row>
    <row r="1105" spans="1:13" x14ac:dyDescent="0.25">
      <c r="A1105" t="s">
        <v>82</v>
      </c>
      <c r="B1105">
        <v>22</v>
      </c>
      <c r="C1105" s="61" t="s">
        <v>95</v>
      </c>
      <c r="D1105" s="66">
        <v>21.4</v>
      </c>
      <c r="E1105" s="61">
        <v>18</v>
      </c>
      <c r="F1105" s="118">
        <f t="shared" si="188"/>
        <v>359.68178399999994</v>
      </c>
      <c r="G1105" s="50">
        <v>0.1</v>
      </c>
      <c r="H1105" s="83" t="s">
        <v>118</v>
      </c>
      <c r="I1105" s="84">
        <f t="shared" si="195"/>
        <v>199.80204946371893</v>
      </c>
      <c r="J1105" s="27">
        <f t="shared" si="189"/>
        <v>0.99901024731859467</v>
      </c>
      <c r="K1105" s="27" t="str">
        <f t="shared" si="190"/>
        <v>DEJAR</v>
      </c>
      <c r="L1105" s="27" t="str">
        <f t="shared" si="191"/>
        <v>DEJAR</v>
      </c>
      <c r="M1105" s="27" t="str">
        <f t="shared" si="192"/>
        <v>DEJAR</v>
      </c>
    </row>
    <row r="1106" spans="1:13" x14ac:dyDescent="0.25">
      <c r="A1106" t="s">
        <v>82</v>
      </c>
      <c r="B1106">
        <v>23</v>
      </c>
      <c r="C1106" s="61" t="s">
        <v>95</v>
      </c>
      <c r="D1106" s="66">
        <v>33.299999999999997</v>
      </c>
      <c r="E1106" s="61">
        <v>16</v>
      </c>
      <c r="F1106" s="118">
        <f t="shared" si="188"/>
        <v>870.92220599999985</v>
      </c>
      <c r="G1106" s="50">
        <v>0.1</v>
      </c>
      <c r="H1106" s="83" t="s">
        <v>118</v>
      </c>
      <c r="I1106" s="84">
        <f t="shared" si="195"/>
        <v>559.21359241089817</v>
      </c>
      <c r="J1106" s="27">
        <f t="shared" si="189"/>
        <v>2.7960679620544906</v>
      </c>
      <c r="K1106" s="27" t="str">
        <f t="shared" si="190"/>
        <v>DEJAR</v>
      </c>
      <c r="L1106" s="27" t="str">
        <f t="shared" si="191"/>
        <v>DEJAR</v>
      </c>
      <c r="M1106" s="27" t="str">
        <f t="shared" si="192"/>
        <v>DEJAR</v>
      </c>
    </row>
    <row r="1107" spans="1:13" x14ac:dyDescent="0.25">
      <c r="A1107" t="s">
        <v>82</v>
      </c>
      <c r="B1107">
        <v>24</v>
      </c>
      <c r="C1107" s="61" t="s">
        <v>95</v>
      </c>
      <c r="D1107" s="66">
        <v>31.9</v>
      </c>
      <c r="E1107" s="61">
        <v>18</v>
      </c>
      <c r="F1107" s="118">
        <f t="shared" si="188"/>
        <v>799.23089399999992</v>
      </c>
      <c r="G1107" s="50">
        <v>0.1</v>
      </c>
      <c r="H1107" s="83" t="s">
        <v>118</v>
      </c>
      <c r="I1107" s="84">
        <f t="shared" si="195"/>
        <v>506.00984752941213</v>
      </c>
      <c r="J1107" s="27">
        <f t="shared" si="189"/>
        <v>2.5300492376470607</v>
      </c>
      <c r="K1107" s="27" t="str">
        <f t="shared" si="190"/>
        <v>DEJAR</v>
      </c>
      <c r="L1107" s="27" t="str">
        <f t="shared" si="191"/>
        <v>DEJAR</v>
      </c>
      <c r="M1107" s="27" t="str">
        <f t="shared" si="192"/>
        <v>DEJAR</v>
      </c>
    </row>
    <row r="1108" spans="1:13" x14ac:dyDescent="0.25">
      <c r="A1108" t="s">
        <v>82</v>
      </c>
      <c r="B1108">
        <v>25</v>
      </c>
      <c r="C1108" s="61" t="s">
        <v>106</v>
      </c>
      <c r="D1108" s="66">
        <v>17.7</v>
      </c>
      <c r="E1108" s="61">
        <v>7</v>
      </c>
      <c r="F1108" s="118">
        <f t="shared" si="188"/>
        <v>246.05796599999996</v>
      </c>
      <c r="G1108" s="50">
        <v>0.1</v>
      </c>
      <c r="H1108" s="50" t="s">
        <v>119</v>
      </c>
      <c r="I1108" s="84">
        <f>0.13647*D1108^2.38351</f>
        <v>128.70456516656836</v>
      </c>
      <c r="J1108" s="27">
        <f t="shared" si="189"/>
        <v>0.64352282583284182</v>
      </c>
      <c r="K1108" s="27" t="str">
        <f t="shared" si="190"/>
        <v>DEJAR</v>
      </c>
      <c r="L1108" s="27" t="str">
        <f t="shared" si="191"/>
        <v>DEJAR</v>
      </c>
      <c r="M1108" s="27" t="str">
        <f t="shared" si="192"/>
        <v>DEJAR</v>
      </c>
    </row>
    <row r="1109" spans="1:13" x14ac:dyDescent="0.25">
      <c r="A1109" t="s">
        <v>82</v>
      </c>
      <c r="B1109">
        <v>26</v>
      </c>
      <c r="C1109" s="61" t="s">
        <v>95</v>
      </c>
      <c r="D1109" s="66">
        <v>30</v>
      </c>
      <c r="E1109" s="61">
        <v>18</v>
      </c>
      <c r="F1109" s="118">
        <f t="shared" si="188"/>
        <v>706.86</v>
      </c>
      <c r="G1109" s="50">
        <v>0.1</v>
      </c>
      <c r="H1109" s="83" t="s">
        <v>118</v>
      </c>
      <c r="I1109" s="84">
        <f t="shared" ref="I1109:I1115" si="196">0.15991*D1109^2.32764</f>
        <v>438.61364745199307</v>
      </c>
      <c r="J1109" s="27">
        <f t="shared" si="189"/>
        <v>2.1930682372599652</v>
      </c>
      <c r="K1109" s="27" t="str">
        <f t="shared" si="190"/>
        <v>DEJAR</v>
      </c>
      <c r="L1109" s="27" t="str">
        <f t="shared" si="191"/>
        <v>DEJAR</v>
      </c>
      <c r="M1109" s="27" t="str">
        <f t="shared" si="192"/>
        <v>DEJAR</v>
      </c>
    </row>
    <row r="1110" spans="1:13" x14ac:dyDescent="0.25">
      <c r="A1110" t="s">
        <v>82</v>
      </c>
      <c r="B1110">
        <v>27</v>
      </c>
      <c r="C1110" s="61" t="s">
        <v>95</v>
      </c>
      <c r="D1110" s="66">
        <v>32.1</v>
      </c>
      <c r="E1110" s="61">
        <v>18</v>
      </c>
      <c r="F1110" s="118">
        <f t="shared" si="188"/>
        <v>809.28401400000007</v>
      </c>
      <c r="G1110" s="50">
        <v>0.1</v>
      </c>
      <c r="H1110" s="83" t="s">
        <v>118</v>
      </c>
      <c r="I1110" s="84">
        <f t="shared" si="196"/>
        <v>513.4249824145511</v>
      </c>
      <c r="J1110" s="27">
        <f t="shared" si="189"/>
        <v>2.5671249120727557</v>
      </c>
      <c r="K1110" s="27" t="str">
        <f t="shared" si="190"/>
        <v>DEJAR</v>
      </c>
      <c r="L1110" s="27" t="str">
        <f t="shared" si="191"/>
        <v>DEJAR</v>
      </c>
      <c r="M1110" s="27" t="str">
        <f t="shared" si="192"/>
        <v>DEJAR</v>
      </c>
    </row>
    <row r="1111" spans="1:13" x14ac:dyDescent="0.25">
      <c r="A1111" t="s">
        <v>82</v>
      </c>
      <c r="B1111">
        <v>28</v>
      </c>
      <c r="C1111" s="61" t="s">
        <v>95</v>
      </c>
      <c r="D1111" s="66">
        <v>33.4</v>
      </c>
      <c r="E1111" s="61">
        <v>18</v>
      </c>
      <c r="F1111" s="118">
        <f t="shared" si="188"/>
        <v>876.16082399999993</v>
      </c>
      <c r="G1111" s="50">
        <v>0.1</v>
      </c>
      <c r="H1111" s="83" t="s">
        <v>118</v>
      </c>
      <c r="I1111" s="84">
        <f t="shared" si="196"/>
        <v>563.13023971229939</v>
      </c>
      <c r="J1111" s="27">
        <f t="shared" si="189"/>
        <v>2.8156511985614965</v>
      </c>
      <c r="K1111" s="27" t="str">
        <f t="shared" si="190"/>
        <v>DEJAR</v>
      </c>
      <c r="L1111" s="27" t="str">
        <f t="shared" si="191"/>
        <v>DEJAR</v>
      </c>
      <c r="M1111" s="27" t="str">
        <f t="shared" si="192"/>
        <v>DEJAR</v>
      </c>
    </row>
    <row r="1112" spans="1:13" x14ac:dyDescent="0.25">
      <c r="A1112" t="s">
        <v>82</v>
      </c>
      <c r="B1112">
        <v>29</v>
      </c>
      <c r="C1112" s="61" t="s">
        <v>95</v>
      </c>
      <c r="D1112" s="66">
        <v>26.6</v>
      </c>
      <c r="E1112" s="61">
        <v>14</v>
      </c>
      <c r="F1112" s="118">
        <f t="shared" si="188"/>
        <v>555.717624</v>
      </c>
      <c r="G1112" s="50">
        <v>0.1</v>
      </c>
      <c r="H1112" s="83" t="s">
        <v>118</v>
      </c>
      <c r="I1112" s="84">
        <f t="shared" si="196"/>
        <v>331.50273511146162</v>
      </c>
      <c r="J1112" s="27">
        <f t="shared" si="189"/>
        <v>1.6575136755573079</v>
      </c>
      <c r="K1112" s="27" t="str">
        <f t="shared" si="190"/>
        <v>DEJAR</v>
      </c>
      <c r="L1112" s="27" t="str">
        <f t="shared" si="191"/>
        <v>DEJAR</v>
      </c>
      <c r="M1112" s="27" t="str">
        <f t="shared" si="192"/>
        <v>DEJAR</v>
      </c>
    </row>
    <row r="1113" spans="1:13" x14ac:dyDescent="0.25">
      <c r="A1113" t="s">
        <v>82</v>
      </c>
      <c r="B1113">
        <v>30</v>
      </c>
      <c r="C1113" s="61" t="s">
        <v>95</v>
      </c>
      <c r="D1113" s="66">
        <v>17.2</v>
      </c>
      <c r="E1113" s="61">
        <v>16</v>
      </c>
      <c r="F1113" s="118">
        <f t="shared" si="188"/>
        <v>232.35273599999996</v>
      </c>
      <c r="G1113" s="50">
        <v>0.1</v>
      </c>
      <c r="H1113" s="83" t="s">
        <v>118</v>
      </c>
      <c r="I1113" s="84">
        <f t="shared" si="196"/>
        <v>120.1547813394446</v>
      </c>
      <c r="J1113" s="27">
        <f t="shared" si="189"/>
        <v>0.60077390669722297</v>
      </c>
      <c r="K1113" s="27" t="str">
        <f t="shared" si="190"/>
        <v>DEJAR</v>
      </c>
      <c r="L1113" s="27" t="str">
        <f t="shared" si="191"/>
        <v>DEJAR</v>
      </c>
      <c r="M1113" s="27" t="str">
        <f t="shared" si="192"/>
        <v>DEJAR</v>
      </c>
    </row>
    <row r="1114" spans="1:13" x14ac:dyDescent="0.25">
      <c r="A1114" t="s">
        <v>82</v>
      </c>
      <c r="B1114">
        <v>31</v>
      </c>
      <c r="C1114" s="61" t="s">
        <v>95</v>
      </c>
      <c r="D1114" s="66">
        <v>20.9</v>
      </c>
      <c r="E1114" s="61">
        <v>16</v>
      </c>
      <c r="F1114" s="118">
        <f t="shared" si="188"/>
        <v>343.07057399999997</v>
      </c>
      <c r="G1114" s="50">
        <v>0.1</v>
      </c>
      <c r="H1114" s="83" t="s">
        <v>118</v>
      </c>
      <c r="I1114" s="84">
        <f t="shared" si="196"/>
        <v>189.10409116820267</v>
      </c>
      <c r="J1114" s="27">
        <f t="shared" si="189"/>
        <v>0.9455204558410133</v>
      </c>
      <c r="K1114" s="27" t="str">
        <f t="shared" si="190"/>
        <v>DEJAR</v>
      </c>
      <c r="L1114" s="27" t="str">
        <f t="shared" si="191"/>
        <v>DEJAR</v>
      </c>
      <c r="M1114" s="27" t="str">
        <f t="shared" si="192"/>
        <v>DEJAR</v>
      </c>
    </row>
    <row r="1115" spans="1:13" x14ac:dyDescent="0.25">
      <c r="A1115" t="s">
        <v>82</v>
      </c>
      <c r="B1115">
        <v>32</v>
      </c>
      <c r="C1115" s="61" t="s">
        <v>95</v>
      </c>
      <c r="D1115" s="66">
        <v>36</v>
      </c>
      <c r="E1115" s="61">
        <v>18</v>
      </c>
      <c r="F1115" s="118">
        <f t="shared" si="188"/>
        <v>1017.8783999999999</v>
      </c>
      <c r="G1115" s="50">
        <v>0.1</v>
      </c>
      <c r="H1115" s="83" t="s">
        <v>118</v>
      </c>
      <c r="I1115" s="84">
        <f t="shared" si="196"/>
        <v>670.48269942934951</v>
      </c>
      <c r="J1115" s="27">
        <f t="shared" si="189"/>
        <v>3.3524134971467472</v>
      </c>
      <c r="K1115" s="27" t="str">
        <f t="shared" si="190"/>
        <v>DEJAR</v>
      </c>
      <c r="L1115" s="27" t="str">
        <f t="shared" si="191"/>
        <v>DEJAR</v>
      </c>
      <c r="M1115" s="27" t="str">
        <f t="shared" si="192"/>
        <v>DEJAR</v>
      </c>
    </row>
    <row r="1116" spans="1:13" x14ac:dyDescent="0.25">
      <c r="A1116" t="s">
        <v>82</v>
      </c>
      <c r="B1116">
        <v>33</v>
      </c>
      <c r="C1116" s="61" t="s">
        <v>106</v>
      </c>
      <c r="D1116" s="66">
        <v>18.399999999999999</v>
      </c>
      <c r="E1116" s="61">
        <v>6</v>
      </c>
      <c r="F1116" s="118">
        <f t="shared" si="188"/>
        <v>265.90502399999997</v>
      </c>
      <c r="G1116" s="50">
        <v>0.1</v>
      </c>
      <c r="H1116" s="50" t="s">
        <v>119</v>
      </c>
      <c r="I1116" s="84">
        <f t="shared" ref="I1116:I1117" si="197">0.13647*D1116^2.38351</f>
        <v>141.17022954093119</v>
      </c>
      <c r="J1116" s="27">
        <f t="shared" si="189"/>
        <v>0.70585114770465596</v>
      </c>
      <c r="K1116" s="27" t="str">
        <f t="shared" si="190"/>
        <v>DEJAR</v>
      </c>
      <c r="L1116" s="27" t="str">
        <f t="shared" si="191"/>
        <v>DEJAR</v>
      </c>
      <c r="M1116" s="27" t="str">
        <f t="shared" si="192"/>
        <v>DEJAR</v>
      </c>
    </row>
    <row r="1117" spans="1:13" x14ac:dyDescent="0.25">
      <c r="A1117" t="s">
        <v>82</v>
      </c>
      <c r="B1117">
        <v>34</v>
      </c>
      <c r="C1117" s="61" t="s">
        <v>106</v>
      </c>
      <c r="D1117" s="66">
        <v>16.600000000000001</v>
      </c>
      <c r="E1117" s="61">
        <v>4</v>
      </c>
      <c r="F1117" s="118">
        <f t="shared" si="188"/>
        <v>216.42482400000003</v>
      </c>
      <c r="G1117" s="50">
        <v>0.1</v>
      </c>
      <c r="H1117" s="50" t="s">
        <v>119</v>
      </c>
      <c r="I1117" s="84">
        <f t="shared" si="197"/>
        <v>110.45287392708561</v>
      </c>
      <c r="J1117" s="27">
        <f t="shared" si="189"/>
        <v>0.55226436963542802</v>
      </c>
      <c r="K1117" s="27" t="str">
        <f t="shared" si="190"/>
        <v>DEJAR</v>
      </c>
      <c r="L1117" s="27" t="str">
        <f t="shared" si="191"/>
        <v>DEPURAR</v>
      </c>
      <c r="M1117" s="27" t="str">
        <f t="shared" si="192"/>
        <v>DEPURAR</v>
      </c>
    </row>
    <row r="1118" spans="1:13" x14ac:dyDescent="0.25">
      <c r="A1118" t="s">
        <v>82</v>
      </c>
      <c r="B1118">
        <v>35</v>
      </c>
      <c r="C1118" s="61" t="s">
        <v>95</v>
      </c>
      <c r="D1118" s="66">
        <v>31.1</v>
      </c>
      <c r="E1118" s="61">
        <v>19</v>
      </c>
      <c r="F1118" s="118">
        <f t="shared" si="188"/>
        <v>759.64673400000004</v>
      </c>
      <c r="G1118" s="50">
        <v>0.1</v>
      </c>
      <c r="H1118" s="83" t="s">
        <v>118</v>
      </c>
      <c r="I1118" s="84">
        <f t="shared" ref="I1118:I1130" si="198">0.15991*D1118^2.32764</f>
        <v>476.96269784013333</v>
      </c>
      <c r="J1118" s="27">
        <f t="shared" si="189"/>
        <v>2.3848134892006665</v>
      </c>
      <c r="K1118" s="27" t="str">
        <f t="shared" si="190"/>
        <v>DEJAR</v>
      </c>
      <c r="L1118" s="27" t="str">
        <f t="shared" si="191"/>
        <v>DEJAR</v>
      </c>
      <c r="M1118" s="27" t="str">
        <f t="shared" si="192"/>
        <v>DEJAR</v>
      </c>
    </row>
    <row r="1119" spans="1:13" x14ac:dyDescent="0.25">
      <c r="A1119" t="s">
        <v>82</v>
      </c>
      <c r="B1119">
        <v>36</v>
      </c>
      <c r="C1119" s="61" t="s">
        <v>95</v>
      </c>
      <c r="D1119" s="66">
        <v>34.200000000000003</v>
      </c>
      <c r="E1119" s="61">
        <v>20</v>
      </c>
      <c r="F1119" s="118">
        <f t="shared" si="188"/>
        <v>918.63525600000003</v>
      </c>
      <c r="G1119" s="50">
        <v>0.1</v>
      </c>
      <c r="H1119" s="83" t="s">
        <v>118</v>
      </c>
      <c r="I1119" s="84">
        <f t="shared" si="198"/>
        <v>595.02628208942269</v>
      </c>
      <c r="J1119" s="27">
        <f t="shared" si="189"/>
        <v>2.9751314104471129</v>
      </c>
      <c r="K1119" s="27" t="str">
        <f t="shared" si="190"/>
        <v>DEJAR</v>
      </c>
      <c r="L1119" s="27" t="str">
        <f t="shared" si="191"/>
        <v>DEJAR</v>
      </c>
      <c r="M1119" s="27" t="str">
        <f t="shared" si="192"/>
        <v>DEJAR</v>
      </c>
    </row>
    <row r="1120" spans="1:13" x14ac:dyDescent="0.25">
      <c r="A1120" t="s">
        <v>82</v>
      </c>
      <c r="B1120">
        <v>37</v>
      </c>
      <c r="C1120" s="61" t="s">
        <v>95</v>
      </c>
      <c r="D1120" s="66">
        <v>26</v>
      </c>
      <c r="E1120" s="61">
        <v>19</v>
      </c>
      <c r="F1120" s="118">
        <f t="shared" si="188"/>
        <v>530.93039999999996</v>
      </c>
      <c r="G1120" s="50">
        <v>0.1</v>
      </c>
      <c r="H1120" s="83" t="s">
        <v>118</v>
      </c>
      <c r="I1120" s="84">
        <f t="shared" si="198"/>
        <v>314.35776105795452</v>
      </c>
      <c r="J1120" s="27">
        <f t="shared" si="189"/>
        <v>1.5717888052897726</v>
      </c>
      <c r="K1120" s="27" t="str">
        <f t="shared" si="190"/>
        <v>DEJAR</v>
      </c>
      <c r="L1120" s="27" t="str">
        <f t="shared" si="191"/>
        <v>DEJAR</v>
      </c>
      <c r="M1120" s="27" t="str">
        <f t="shared" si="192"/>
        <v>DEJAR</v>
      </c>
    </row>
    <row r="1121" spans="1:13" x14ac:dyDescent="0.25">
      <c r="A1121" t="s">
        <v>82</v>
      </c>
      <c r="B1121">
        <v>38</v>
      </c>
      <c r="C1121" s="61" t="s">
        <v>95</v>
      </c>
      <c r="D1121" s="66">
        <v>23.8</v>
      </c>
      <c r="E1121" s="61">
        <v>15</v>
      </c>
      <c r="F1121" s="118">
        <f t="shared" si="188"/>
        <v>444.88197600000001</v>
      </c>
      <c r="G1121" s="50">
        <v>0.1</v>
      </c>
      <c r="H1121" s="83" t="s">
        <v>118</v>
      </c>
      <c r="I1121" s="84">
        <f t="shared" si="198"/>
        <v>255.88876107568578</v>
      </c>
      <c r="J1121" s="27">
        <f t="shared" si="189"/>
        <v>1.2794438053784287</v>
      </c>
      <c r="K1121" s="27" t="str">
        <f t="shared" si="190"/>
        <v>DEJAR</v>
      </c>
      <c r="L1121" s="27" t="str">
        <f t="shared" si="191"/>
        <v>DEJAR</v>
      </c>
      <c r="M1121" s="27" t="str">
        <f t="shared" si="192"/>
        <v>DEJAR</v>
      </c>
    </row>
    <row r="1122" spans="1:13" x14ac:dyDescent="0.25">
      <c r="A1122" t="s">
        <v>82</v>
      </c>
      <c r="B1122">
        <v>39</v>
      </c>
      <c r="C1122" s="61" t="s">
        <v>95</v>
      </c>
      <c r="D1122" s="66">
        <v>17.2</v>
      </c>
      <c r="E1122" s="61">
        <v>16</v>
      </c>
      <c r="F1122" s="118">
        <f t="shared" si="188"/>
        <v>232.35273599999996</v>
      </c>
      <c r="G1122" s="50">
        <v>0.1</v>
      </c>
      <c r="H1122" s="83" t="s">
        <v>118</v>
      </c>
      <c r="I1122" s="84">
        <f t="shared" si="198"/>
        <v>120.1547813394446</v>
      </c>
      <c r="J1122" s="27">
        <f t="shared" si="189"/>
        <v>0.60077390669722297</v>
      </c>
      <c r="K1122" s="27" t="str">
        <f t="shared" si="190"/>
        <v>DEJAR</v>
      </c>
      <c r="L1122" s="27" t="str">
        <f t="shared" si="191"/>
        <v>DEJAR</v>
      </c>
      <c r="M1122" s="27" t="str">
        <f t="shared" si="192"/>
        <v>DEJAR</v>
      </c>
    </row>
    <row r="1123" spans="1:13" x14ac:dyDescent="0.25">
      <c r="A1123" t="s">
        <v>82</v>
      </c>
      <c r="B1123">
        <v>40</v>
      </c>
      <c r="C1123" s="61" t="s">
        <v>95</v>
      </c>
      <c r="D1123" s="66">
        <v>20.399999999999999</v>
      </c>
      <c r="E1123" s="61">
        <v>14</v>
      </c>
      <c r="F1123" s="118">
        <f t="shared" si="188"/>
        <v>326.85206399999998</v>
      </c>
      <c r="G1123" s="50">
        <v>0.1</v>
      </c>
      <c r="H1123" s="83" t="s">
        <v>118</v>
      </c>
      <c r="I1123" s="84">
        <f t="shared" si="198"/>
        <v>178.74058960182708</v>
      </c>
      <c r="J1123" s="27">
        <f t="shared" si="189"/>
        <v>0.89370294800913541</v>
      </c>
      <c r="K1123" s="27" t="str">
        <f t="shared" si="190"/>
        <v>DEJAR</v>
      </c>
      <c r="L1123" s="27" t="str">
        <f t="shared" si="191"/>
        <v>DEJAR</v>
      </c>
      <c r="M1123" s="27" t="str">
        <f t="shared" si="192"/>
        <v>DEJAR</v>
      </c>
    </row>
    <row r="1124" spans="1:13" x14ac:dyDescent="0.25">
      <c r="A1124" t="s">
        <v>82</v>
      </c>
      <c r="B1124">
        <v>41</v>
      </c>
      <c r="C1124" s="61" t="s">
        <v>95</v>
      </c>
      <c r="D1124" s="66">
        <v>32</v>
      </c>
      <c r="E1124" s="61">
        <v>20</v>
      </c>
      <c r="F1124" s="118">
        <f t="shared" si="188"/>
        <v>804.24959999999999</v>
      </c>
      <c r="G1124" s="50">
        <v>0.1</v>
      </c>
      <c r="H1124" s="83" t="s">
        <v>118</v>
      </c>
      <c r="I1124" s="84">
        <f t="shared" si="198"/>
        <v>509.70972386186907</v>
      </c>
      <c r="J1124" s="27">
        <f t="shared" si="189"/>
        <v>2.5485486193093454</v>
      </c>
      <c r="K1124" s="27" t="str">
        <f t="shared" si="190"/>
        <v>DEJAR</v>
      </c>
      <c r="L1124" s="27" t="str">
        <f t="shared" si="191"/>
        <v>DEJAR</v>
      </c>
      <c r="M1124" s="27" t="str">
        <f t="shared" si="192"/>
        <v>DEJAR</v>
      </c>
    </row>
    <row r="1125" spans="1:13" x14ac:dyDescent="0.25">
      <c r="A1125" t="s">
        <v>82</v>
      </c>
      <c r="B1125">
        <v>42</v>
      </c>
      <c r="C1125" s="61" t="s">
        <v>95</v>
      </c>
      <c r="D1125" s="66">
        <v>34.200000000000003</v>
      </c>
      <c r="E1125" s="61">
        <v>20</v>
      </c>
      <c r="F1125" s="118">
        <f t="shared" si="188"/>
        <v>918.63525600000003</v>
      </c>
      <c r="G1125" s="50">
        <v>0.1</v>
      </c>
      <c r="H1125" s="83" t="s">
        <v>118</v>
      </c>
      <c r="I1125" s="84">
        <f t="shared" si="198"/>
        <v>595.02628208942269</v>
      </c>
      <c r="J1125" s="27">
        <f t="shared" si="189"/>
        <v>2.9751314104471129</v>
      </c>
      <c r="K1125" s="27" t="str">
        <f t="shared" si="190"/>
        <v>DEJAR</v>
      </c>
      <c r="L1125" s="27" t="str">
        <f t="shared" si="191"/>
        <v>DEJAR</v>
      </c>
      <c r="M1125" s="27" t="str">
        <f t="shared" si="192"/>
        <v>DEJAR</v>
      </c>
    </row>
    <row r="1126" spans="1:13" x14ac:dyDescent="0.25">
      <c r="A1126" t="s">
        <v>82</v>
      </c>
      <c r="B1126">
        <v>43</v>
      </c>
      <c r="C1126" s="61" t="s">
        <v>95</v>
      </c>
      <c r="D1126" s="66">
        <v>22.2</v>
      </c>
      <c r="E1126" s="61">
        <v>15</v>
      </c>
      <c r="F1126" s="118">
        <f t="shared" si="188"/>
        <v>387.07653599999998</v>
      </c>
      <c r="G1126" s="50">
        <v>0.1</v>
      </c>
      <c r="H1126" s="83" t="s">
        <v>118</v>
      </c>
      <c r="I1126" s="84">
        <f t="shared" si="198"/>
        <v>217.62092940279118</v>
      </c>
      <c r="J1126" s="27">
        <f t="shared" si="189"/>
        <v>1.0881046470139559</v>
      </c>
      <c r="K1126" s="27" t="str">
        <f t="shared" si="190"/>
        <v>DEJAR</v>
      </c>
      <c r="L1126" s="27" t="str">
        <f t="shared" si="191"/>
        <v>DEJAR</v>
      </c>
      <c r="M1126" s="27" t="str">
        <f t="shared" si="192"/>
        <v>DEJAR</v>
      </c>
    </row>
    <row r="1127" spans="1:13" x14ac:dyDescent="0.25">
      <c r="A1127" t="s">
        <v>82</v>
      </c>
      <c r="B1127">
        <v>44</v>
      </c>
      <c r="C1127" s="61" t="s">
        <v>95</v>
      </c>
      <c r="D1127" s="66">
        <v>36.1</v>
      </c>
      <c r="E1127" s="61">
        <v>21</v>
      </c>
      <c r="F1127" s="118">
        <f t="shared" si="188"/>
        <v>1023.5411340000001</v>
      </c>
      <c r="G1127" s="50">
        <v>0.1</v>
      </c>
      <c r="H1127" s="83" t="s">
        <v>118</v>
      </c>
      <c r="I1127" s="84">
        <f t="shared" si="198"/>
        <v>674.82581320964016</v>
      </c>
      <c r="J1127" s="27">
        <f t="shared" si="189"/>
        <v>3.3741290660482006</v>
      </c>
      <c r="K1127" s="27" t="str">
        <f t="shared" si="190"/>
        <v>DEJAR</v>
      </c>
      <c r="L1127" s="27" t="str">
        <f t="shared" si="191"/>
        <v>DEJAR</v>
      </c>
      <c r="M1127" s="27" t="str">
        <f t="shared" si="192"/>
        <v>DEJAR</v>
      </c>
    </row>
    <row r="1128" spans="1:13" x14ac:dyDescent="0.25">
      <c r="A1128" t="s">
        <v>82</v>
      </c>
      <c r="B1128">
        <v>45</v>
      </c>
      <c r="C1128" s="61" t="s">
        <v>95</v>
      </c>
      <c r="D1128" s="66">
        <v>27.5</v>
      </c>
      <c r="E1128" s="61">
        <v>18</v>
      </c>
      <c r="F1128" s="118">
        <f t="shared" si="188"/>
        <v>593.95875000000001</v>
      </c>
      <c r="G1128" s="50">
        <v>0.1</v>
      </c>
      <c r="H1128" s="83" t="s">
        <v>118</v>
      </c>
      <c r="I1128" s="84">
        <f t="shared" si="198"/>
        <v>358.19867476223197</v>
      </c>
      <c r="J1128" s="27">
        <f t="shared" si="189"/>
        <v>1.7909933738111599</v>
      </c>
      <c r="K1128" s="27" t="str">
        <f t="shared" si="190"/>
        <v>DEJAR</v>
      </c>
      <c r="L1128" s="27" t="str">
        <f t="shared" si="191"/>
        <v>DEJAR</v>
      </c>
      <c r="M1128" s="27" t="str">
        <f t="shared" si="192"/>
        <v>DEJAR</v>
      </c>
    </row>
    <row r="1129" spans="1:13" x14ac:dyDescent="0.25">
      <c r="A1129" t="s">
        <v>82</v>
      </c>
      <c r="B1129">
        <v>46</v>
      </c>
      <c r="C1129" s="61" t="s">
        <v>95</v>
      </c>
      <c r="D1129" s="66">
        <v>22.5</v>
      </c>
      <c r="E1129" s="61">
        <v>18</v>
      </c>
      <c r="F1129" s="118">
        <f t="shared" si="188"/>
        <v>397.60874999999999</v>
      </c>
      <c r="G1129" s="50">
        <v>0.1</v>
      </c>
      <c r="H1129" s="83" t="s">
        <v>118</v>
      </c>
      <c r="I1129" s="84">
        <f t="shared" si="198"/>
        <v>224.52760288011802</v>
      </c>
      <c r="J1129" s="27">
        <f t="shared" si="189"/>
        <v>1.1226380144005901</v>
      </c>
      <c r="K1129" s="27" t="str">
        <f t="shared" si="190"/>
        <v>DEJAR</v>
      </c>
      <c r="L1129" s="27" t="str">
        <f t="shared" si="191"/>
        <v>DEJAR</v>
      </c>
      <c r="M1129" s="27" t="str">
        <f t="shared" si="192"/>
        <v>DEJAR</v>
      </c>
    </row>
    <row r="1130" spans="1:13" x14ac:dyDescent="0.25">
      <c r="A1130" t="s">
        <v>82</v>
      </c>
      <c r="B1130">
        <v>47</v>
      </c>
      <c r="C1130" s="61" t="s">
        <v>95</v>
      </c>
      <c r="D1130" s="66">
        <v>24.9</v>
      </c>
      <c r="E1130" s="61">
        <v>17</v>
      </c>
      <c r="F1130" s="118">
        <f t="shared" si="188"/>
        <v>486.95585399999987</v>
      </c>
      <c r="G1130" s="50">
        <v>0.1</v>
      </c>
      <c r="H1130" s="83" t="s">
        <v>118</v>
      </c>
      <c r="I1130" s="84">
        <f t="shared" si="198"/>
        <v>284.26610021364826</v>
      </c>
      <c r="J1130" s="27">
        <f t="shared" si="189"/>
        <v>1.4213305010682411</v>
      </c>
      <c r="K1130" s="27" t="str">
        <f t="shared" si="190"/>
        <v>DEJAR</v>
      </c>
      <c r="L1130" s="27" t="str">
        <f t="shared" si="191"/>
        <v>DEJAR</v>
      </c>
      <c r="M1130" s="27" t="str">
        <f t="shared" si="192"/>
        <v>DEJAR</v>
      </c>
    </row>
    <row r="1131" spans="1:13" x14ac:dyDescent="0.25">
      <c r="A1131" t="s">
        <v>82</v>
      </c>
      <c r="B1131">
        <v>48</v>
      </c>
      <c r="C1131" s="61" t="s">
        <v>106</v>
      </c>
      <c r="D1131" s="66">
        <v>11.3</v>
      </c>
      <c r="E1131" s="61">
        <v>4</v>
      </c>
      <c r="F1131" s="118">
        <f t="shared" si="188"/>
        <v>100.28772600000001</v>
      </c>
      <c r="G1131" s="50">
        <v>0.1</v>
      </c>
      <c r="H1131" s="50" t="s">
        <v>119</v>
      </c>
      <c r="I1131" s="84">
        <f>0.13647*D1131^2.38351</f>
        <v>44.163165240621403</v>
      </c>
      <c r="J1131" s="27">
        <f t="shared" si="189"/>
        <v>0.220815826203107</v>
      </c>
      <c r="K1131" s="27" t="str">
        <f t="shared" si="190"/>
        <v>DEJAR</v>
      </c>
      <c r="L1131" s="27" t="str">
        <f t="shared" si="191"/>
        <v>DEPURAR</v>
      </c>
      <c r="M1131" s="27" t="str">
        <f t="shared" si="192"/>
        <v>DEPURAR</v>
      </c>
    </row>
    <row r="1132" spans="1:13" x14ac:dyDescent="0.25">
      <c r="A1132" t="s">
        <v>82</v>
      </c>
      <c r="B1132">
        <v>49</v>
      </c>
      <c r="C1132" s="61" t="s">
        <v>95</v>
      </c>
      <c r="D1132" s="66">
        <v>36.4</v>
      </c>
      <c r="E1132" s="61">
        <v>18</v>
      </c>
      <c r="F1132" s="118">
        <f t="shared" si="188"/>
        <v>1040.6235839999999</v>
      </c>
      <c r="G1132" s="50">
        <v>0.1</v>
      </c>
      <c r="H1132" s="83" t="s">
        <v>118</v>
      </c>
      <c r="I1132" s="84">
        <f t="shared" ref="I1132:I1137" si="199">0.15991*D1132^2.32764</f>
        <v>687.95122436270469</v>
      </c>
      <c r="J1132" s="27">
        <f t="shared" si="189"/>
        <v>3.4397561218135233</v>
      </c>
      <c r="K1132" s="27" t="str">
        <f t="shared" si="190"/>
        <v>DEJAR</v>
      </c>
      <c r="L1132" s="27" t="str">
        <f t="shared" si="191"/>
        <v>DEJAR</v>
      </c>
      <c r="M1132" s="27" t="str">
        <f t="shared" si="192"/>
        <v>DEJAR</v>
      </c>
    </row>
    <row r="1133" spans="1:13" x14ac:dyDescent="0.25">
      <c r="A1133" t="s">
        <v>82</v>
      </c>
      <c r="B1133">
        <v>50</v>
      </c>
      <c r="C1133" s="61" t="s">
        <v>95</v>
      </c>
      <c r="D1133" s="66">
        <v>41.8</v>
      </c>
      <c r="E1133" s="61">
        <v>22</v>
      </c>
      <c r="F1133" s="118">
        <f t="shared" si="188"/>
        <v>1372.2822959999999</v>
      </c>
      <c r="G1133" s="50">
        <v>0.1</v>
      </c>
      <c r="H1133" s="83" t="s">
        <v>118</v>
      </c>
      <c r="I1133" s="84">
        <f t="shared" si="199"/>
        <v>949.27137224606361</v>
      </c>
      <c r="J1133" s="27">
        <f t="shared" si="189"/>
        <v>4.7463568612303177</v>
      </c>
      <c r="K1133" s="27" t="str">
        <f t="shared" si="190"/>
        <v>DEJAR</v>
      </c>
      <c r="L1133" s="27" t="str">
        <f t="shared" si="191"/>
        <v>DEJAR</v>
      </c>
      <c r="M1133" s="27" t="str">
        <f t="shared" si="192"/>
        <v>DEJAR</v>
      </c>
    </row>
    <row r="1134" spans="1:13" x14ac:dyDescent="0.25">
      <c r="A1134" t="s">
        <v>82</v>
      </c>
      <c r="B1134">
        <v>51</v>
      </c>
      <c r="C1134" s="61" t="s">
        <v>95</v>
      </c>
      <c r="D1134" s="66">
        <v>42</v>
      </c>
      <c r="E1134" s="61">
        <v>20</v>
      </c>
      <c r="F1134" s="118">
        <f t="shared" si="188"/>
        <v>1385.4456</v>
      </c>
      <c r="G1134" s="50">
        <v>0.1</v>
      </c>
      <c r="H1134" s="83" t="s">
        <v>118</v>
      </c>
      <c r="I1134" s="84">
        <f t="shared" si="199"/>
        <v>959.87703555110068</v>
      </c>
      <c r="J1134" s="27">
        <f t="shared" si="189"/>
        <v>4.7993851777555037</v>
      </c>
      <c r="K1134" s="27" t="str">
        <f t="shared" si="190"/>
        <v>DEJAR</v>
      </c>
      <c r="L1134" s="27" t="str">
        <f t="shared" si="191"/>
        <v>DEJAR</v>
      </c>
      <c r="M1134" s="27" t="str">
        <f t="shared" si="192"/>
        <v>DEJAR</v>
      </c>
    </row>
    <row r="1135" spans="1:13" x14ac:dyDescent="0.25">
      <c r="A1135" t="s">
        <v>82</v>
      </c>
      <c r="B1135">
        <v>52</v>
      </c>
      <c r="C1135" s="61" t="s">
        <v>95</v>
      </c>
      <c r="D1135" s="66">
        <v>38</v>
      </c>
      <c r="E1135" s="61">
        <v>21</v>
      </c>
      <c r="F1135" s="118">
        <f t="shared" si="188"/>
        <v>1134.1176</v>
      </c>
      <c r="G1135" s="50">
        <v>0.1</v>
      </c>
      <c r="H1135" s="83" t="s">
        <v>118</v>
      </c>
      <c r="I1135" s="84">
        <f t="shared" si="199"/>
        <v>760.40176124087304</v>
      </c>
      <c r="J1135" s="27">
        <f t="shared" si="189"/>
        <v>3.8020088062043649</v>
      </c>
      <c r="K1135" s="27" t="str">
        <f t="shared" si="190"/>
        <v>DEJAR</v>
      </c>
      <c r="L1135" s="27" t="str">
        <f t="shared" si="191"/>
        <v>DEJAR</v>
      </c>
      <c r="M1135" s="27" t="str">
        <f t="shared" si="192"/>
        <v>DEJAR</v>
      </c>
    </row>
    <row r="1136" spans="1:13" x14ac:dyDescent="0.25">
      <c r="A1136" t="s">
        <v>83</v>
      </c>
      <c r="B1136">
        <v>1</v>
      </c>
      <c r="C1136" s="61" t="s">
        <v>95</v>
      </c>
      <c r="D1136" s="66">
        <v>12.4</v>
      </c>
      <c r="E1136" s="61">
        <v>10</v>
      </c>
      <c r="F1136" s="118">
        <f t="shared" si="188"/>
        <v>120.76310400000001</v>
      </c>
      <c r="G1136" s="50">
        <v>0.1</v>
      </c>
      <c r="H1136" s="83" t="s">
        <v>118</v>
      </c>
      <c r="I1136" s="84">
        <f t="shared" si="199"/>
        <v>56.100621757995725</v>
      </c>
      <c r="J1136" s="27">
        <f t="shared" si="189"/>
        <v>0.28050310878997858</v>
      </c>
      <c r="K1136" s="27" t="str">
        <f t="shared" si="190"/>
        <v>DEJAR</v>
      </c>
      <c r="L1136" s="27" t="str">
        <f t="shared" si="191"/>
        <v>DEJAR</v>
      </c>
      <c r="M1136" s="27" t="str">
        <f t="shared" si="192"/>
        <v>DEJAR</v>
      </c>
    </row>
    <row r="1137" spans="1:13" x14ac:dyDescent="0.25">
      <c r="A1137" t="s">
        <v>83</v>
      </c>
      <c r="B1137">
        <v>2</v>
      </c>
      <c r="C1137" s="61" t="s">
        <v>95</v>
      </c>
      <c r="D1137" s="66">
        <v>11.6</v>
      </c>
      <c r="E1137" s="61">
        <v>10</v>
      </c>
      <c r="F1137" s="118">
        <f t="shared" si="188"/>
        <v>105.683424</v>
      </c>
      <c r="G1137" s="50">
        <v>0.1</v>
      </c>
      <c r="H1137" s="83" t="s">
        <v>118</v>
      </c>
      <c r="I1137" s="84">
        <f t="shared" si="199"/>
        <v>48.034206117592973</v>
      </c>
      <c r="J1137" s="27">
        <f t="shared" si="189"/>
        <v>0.24017103058796485</v>
      </c>
      <c r="K1137" s="27" t="str">
        <f t="shared" si="190"/>
        <v>DEJAR</v>
      </c>
      <c r="L1137" s="27" t="str">
        <f t="shared" si="191"/>
        <v>DEJAR</v>
      </c>
      <c r="M1137" s="27" t="str">
        <f t="shared" si="192"/>
        <v>DEJAR</v>
      </c>
    </row>
    <row r="1138" spans="1:13" x14ac:dyDescent="0.25">
      <c r="A1138" t="s">
        <v>83</v>
      </c>
      <c r="B1138">
        <v>3</v>
      </c>
      <c r="C1138" s="61" t="s">
        <v>106</v>
      </c>
      <c r="D1138" s="66">
        <v>20.8</v>
      </c>
      <c r="E1138" s="61">
        <v>14</v>
      </c>
      <c r="F1138" s="118">
        <f t="shared" si="188"/>
        <v>339.795456</v>
      </c>
      <c r="G1138" s="50">
        <v>0.1</v>
      </c>
      <c r="H1138" s="50" t="s">
        <v>119</v>
      </c>
      <c r="I1138" s="84">
        <f>0.13647*D1138^2.38351</f>
        <v>189.08380408007713</v>
      </c>
      <c r="J1138" s="27">
        <f t="shared" si="189"/>
        <v>0.94541902040038561</v>
      </c>
      <c r="K1138" s="27" t="str">
        <f t="shared" si="190"/>
        <v>DEJAR</v>
      </c>
      <c r="L1138" s="27" t="str">
        <f t="shared" si="191"/>
        <v>DEJAR</v>
      </c>
      <c r="M1138" s="27" t="str">
        <f t="shared" si="192"/>
        <v>DEJAR</v>
      </c>
    </row>
    <row r="1139" spans="1:13" x14ac:dyDescent="0.25">
      <c r="A1139" t="s">
        <v>83</v>
      </c>
      <c r="B1139">
        <v>4</v>
      </c>
      <c r="C1139" s="61" t="s">
        <v>95</v>
      </c>
      <c r="D1139" s="66">
        <v>24</v>
      </c>
      <c r="E1139" s="61">
        <v>10</v>
      </c>
      <c r="F1139" s="118">
        <f t="shared" si="188"/>
        <v>452.3904</v>
      </c>
      <c r="G1139" s="50">
        <v>0.1</v>
      </c>
      <c r="H1139" s="83" t="s">
        <v>118</v>
      </c>
      <c r="I1139" s="84">
        <f t="shared" ref="I1139:I1143" si="200">0.15991*D1139^2.32764</f>
        <v>260.92189134611579</v>
      </c>
      <c r="J1139" s="27">
        <f t="shared" si="189"/>
        <v>1.3046094567305788</v>
      </c>
      <c r="K1139" s="27" t="str">
        <f t="shared" si="190"/>
        <v>DEJAR</v>
      </c>
      <c r="L1139" s="27" t="str">
        <f t="shared" si="191"/>
        <v>DEJAR</v>
      </c>
      <c r="M1139" s="27" t="str">
        <f t="shared" si="192"/>
        <v>DEJAR</v>
      </c>
    </row>
    <row r="1140" spans="1:13" x14ac:dyDescent="0.25">
      <c r="A1140" t="s">
        <v>83</v>
      </c>
      <c r="B1140">
        <v>5</v>
      </c>
      <c r="C1140" s="61" t="s">
        <v>95</v>
      </c>
      <c r="D1140" s="66">
        <v>30</v>
      </c>
      <c r="E1140" s="61">
        <v>15</v>
      </c>
      <c r="F1140" s="118">
        <f t="shared" si="188"/>
        <v>706.86</v>
      </c>
      <c r="G1140" s="50">
        <v>0.1</v>
      </c>
      <c r="H1140" s="83" t="s">
        <v>118</v>
      </c>
      <c r="I1140" s="84">
        <f t="shared" si="200"/>
        <v>438.61364745199307</v>
      </c>
      <c r="J1140" s="27">
        <f t="shared" si="189"/>
        <v>2.1930682372599652</v>
      </c>
      <c r="K1140" s="27" t="str">
        <f t="shared" si="190"/>
        <v>DEJAR</v>
      </c>
      <c r="L1140" s="27" t="str">
        <f t="shared" si="191"/>
        <v>DEJAR</v>
      </c>
      <c r="M1140" s="27" t="str">
        <f t="shared" si="192"/>
        <v>DEJAR</v>
      </c>
    </row>
    <row r="1141" spans="1:13" x14ac:dyDescent="0.25">
      <c r="A1141" t="s">
        <v>83</v>
      </c>
      <c r="B1141">
        <v>6</v>
      </c>
      <c r="C1141" s="61" t="s">
        <v>95</v>
      </c>
      <c r="D1141" s="66">
        <v>21.6</v>
      </c>
      <c r="E1141" s="61">
        <v>10</v>
      </c>
      <c r="F1141" s="118">
        <f t="shared" si="188"/>
        <v>366.43622400000004</v>
      </c>
      <c r="G1141" s="50">
        <v>0.1</v>
      </c>
      <c r="H1141" s="83" t="s">
        <v>118</v>
      </c>
      <c r="I1141" s="84">
        <f t="shared" si="200"/>
        <v>204.17546465182255</v>
      </c>
      <c r="J1141" s="27">
        <f t="shared" si="189"/>
        <v>1.0208773232591126</v>
      </c>
      <c r="K1141" s="27" t="str">
        <f t="shared" si="190"/>
        <v>DEJAR</v>
      </c>
      <c r="L1141" s="27" t="str">
        <f t="shared" si="191"/>
        <v>DEJAR</v>
      </c>
      <c r="M1141" s="27" t="str">
        <f t="shared" si="192"/>
        <v>DEJAR</v>
      </c>
    </row>
    <row r="1142" spans="1:13" x14ac:dyDescent="0.25">
      <c r="A1142" t="s">
        <v>83</v>
      </c>
      <c r="B1142">
        <v>7</v>
      </c>
      <c r="C1142" s="61" t="s">
        <v>95</v>
      </c>
      <c r="D1142" s="66">
        <v>24.7</v>
      </c>
      <c r="E1142" s="61">
        <v>14</v>
      </c>
      <c r="F1142" s="118">
        <f t="shared" si="188"/>
        <v>479.1646859999999</v>
      </c>
      <c r="G1142" s="50">
        <v>0.1</v>
      </c>
      <c r="H1142" s="83" t="s">
        <v>118</v>
      </c>
      <c r="I1142" s="84">
        <f t="shared" si="200"/>
        <v>278.97980062344601</v>
      </c>
      <c r="J1142" s="27">
        <f t="shared" si="189"/>
        <v>1.3948990031172299</v>
      </c>
      <c r="K1142" s="27" t="str">
        <f t="shared" si="190"/>
        <v>DEJAR</v>
      </c>
      <c r="L1142" s="27" t="str">
        <f t="shared" si="191"/>
        <v>DEJAR</v>
      </c>
      <c r="M1142" s="27" t="str">
        <f t="shared" si="192"/>
        <v>DEJAR</v>
      </c>
    </row>
    <row r="1143" spans="1:13" x14ac:dyDescent="0.25">
      <c r="A1143" t="s">
        <v>83</v>
      </c>
      <c r="B1143">
        <v>8</v>
      </c>
      <c r="C1143" s="61" t="s">
        <v>95</v>
      </c>
      <c r="D1143" s="66">
        <v>28.4</v>
      </c>
      <c r="E1143" s="61">
        <v>12</v>
      </c>
      <c r="F1143" s="118">
        <f t="shared" si="188"/>
        <v>633.47222399999998</v>
      </c>
      <c r="G1143" s="50">
        <v>0.1</v>
      </c>
      <c r="H1143" s="83" t="s">
        <v>118</v>
      </c>
      <c r="I1143" s="84">
        <f t="shared" si="200"/>
        <v>386.08019534470822</v>
      </c>
      <c r="J1143" s="27">
        <f t="shared" si="189"/>
        <v>1.9304009767235411</v>
      </c>
      <c r="K1143" s="27" t="str">
        <f t="shared" si="190"/>
        <v>DEJAR</v>
      </c>
      <c r="L1143" s="27" t="str">
        <f t="shared" si="191"/>
        <v>DEJAR</v>
      </c>
      <c r="M1143" s="27" t="str">
        <f t="shared" si="192"/>
        <v>DEJAR</v>
      </c>
    </row>
    <row r="1144" spans="1:13" x14ac:dyDescent="0.25">
      <c r="A1144" t="s">
        <v>83</v>
      </c>
      <c r="B1144">
        <v>9</v>
      </c>
      <c r="C1144" s="61" t="s">
        <v>106</v>
      </c>
      <c r="D1144" s="66">
        <v>11.1</v>
      </c>
      <c r="E1144" s="61">
        <v>11</v>
      </c>
      <c r="F1144" s="118">
        <f t="shared" si="188"/>
        <v>96.769133999999994</v>
      </c>
      <c r="G1144" s="50">
        <v>0.1</v>
      </c>
      <c r="H1144" s="50" t="s">
        <v>119</v>
      </c>
      <c r="I1144" s="84">
        <f t="shared" ref="I1144:I1146" si="201">0.13647*D1144^2.38351</f>
        <v>42.32285580109631</v>
      </c>
      <c r="J1144" s="27">
        <f t="shared" si="189"/>
        <v>0.21161427900548152</v>
      </c>
      <c r="K1144" s="27" t="str">
        <f t="shared" si="190"/>
        <v>DEJAR</v>
      </c>
      <c r="L1144" s="27" t="str">
        <f t="shared" si="191"/>
        <v>DEJAR</v>
      </c>
      <c r="M1144" s="27" t="str">
        <f t="shared" si="192"/>
        <v>DEJAR</v>
      </c>
    </row>
    <row r="1145" spans="1:13" x14ac:dyDescent="0.25">
      <c r="A1145" t="s">
        <v>83</v>
      </c>
      <c r="B1145">
        <v>10</v>
      </c>
      <c r="C1145" s="61" t="s">
        <v>106</v>
      </c>
      <c r="D1145" s="66">
        <v>13.4</v>
      </c>
      <c r="E1145" s="61">
        <v>8</v>
      </c>
      <c r="F1145" s="118">
        <f t="shared" si="188"/>
        <v>141.02642399999999</v>
      </c>
      <c r="G1145" s="50">
        <v>0.1</v>
      </c>
      <c r="H1145" s="50" t="s">
        <v>119</v>
      </c>
      <c r="I1145" s="84">
        <f t="shared" si="201"/>
        <v>66.298354497835234</v>
      </c>
      <c r="J1145" s="27">
        <f t="shared" si="189"/>
        <v>0.33149177248917616</v>
      </c>
      <c r="K1145" s="27" t="str">
        <f t="shared" si="190"/>
        <v>DEJAR</v>
      </c>
      <c r="L1145" s="27" t="str">
        <f t="shared" si="191"/>
        <v>DEJAR</v>
      </c>
      <c r="M1145" s="27" t="str">
        <f t="shared" si="192"/>
        <v>DEJAR</v>
      </c>
    </row>
    <row r="1146" spans="1:13" x14ac:dyDescent="0.25">
      <c r="A1146" t="s">
        <v>83</v>
      </c>
      <c r="B1146">
        <v>11</v>
      </c>
      <c r="C1146" s="61" t="s">
        <v>106</v>
      </c>
      <c r="D1146" s="66">
        <v>20.9</v>
      </c>
      <c r="E1146" s="61">
        <v>10</v>
      </c>
      <c r="F1146" s="118">
        <f t="shared" si="188"/>
        <v>343.07057399999997</v>
      </c>
      <c r="G1146" s="50">
        <v>0.1</v>
      </c>
      <c r="H1146" s="50" t="s">
        <v>119</v>
      </c>
      <c r="I1146" s="84">
        <f t="shared" si="201"/>
        <v>191.25776040535149</v>
      </c>
      <c r="J1146" s="27">
        <f t="shared" si="189"/>
        <v>0.95628880202675748</v>
      </c>
      <c r="K1146" s="27" t="str">
        <f t="shared" si="190"/>
        <v>DEJAR</v>
      </c>
      <c r="L1146" s="27" t="str">
        <f t="shared" si="191"/>
        <v>DEJAR</v>
      </c>
      <c r="M1146" s="27" t="str">
        <f t="shared" si="192"/>
        <v>DEJAR</v>
      </c>
    </row>
    <row r="1147" spans="1:13" x14ac:dyDescent="0.25">
      <c r="A1147" t="s">
        <v>83</v>
      </c>
      <c r="B1147">
        <v>12</v>
      </c>
      <c r="C1147" s="61" t="s">
        <v>95</v>
      </c>
      <c r="D1147" s="66">
        <v>20.5</v>
      </c>
      <c r="E1147" s="61">
        <v>11</v>
      </c>
      <c r="F1147" s="118">
        <f t="shared" si="188"/>
        <v>330.06434999999999</v>
      </c>
      <c r="G1147" s="50">
        <v>0.1</v>
      </c>
      <c r="H1147" s="83" t="s">
        <v>118</v>
      </c>
      <c r="I1147" s="84">
        <f t="shared" ref="I1147:I1148" si="202">0.15991*D1147^2.32764</f>
        <v>180.78665962471501</v>
      </c>
      <c r="J1147" s="27">
        <f t="shared" si="189"/>
        <v>0.90393329812357504</v>
      </c>
      <c r="K1147" s="27" t="str">
        <f t="shared" si="190"/>
        <v>DEJAR</v>
      </c>
      <c r="L1147" s="27" t="str">
        <f t="shared" si="191"/>
        <v>DEJAR</v>
      </c>
      <c r="M1147" s="27" t="str">
        <f t="shared" si="192"/>
        <v>DEJAR</v>
      </c>
    </row>
    <row r="1148" spans="1:13" x14ac:dyDescent="0.25">
      <c r="A1148" t="s">
        <v>83</v>
      </c>
      <c r="B1148">
        <v>13</v>
      </c>
      <c r="C1148" s="61" t="s">
        <v>95</v>
      </c>
      <c r="D1148" s="66">
        <v>16.3</v>
      </c>
      <c r="E1148" s="61">
        <v>11</v>
      </c>
      <c r="F1148" s="118">
        <f t="shared" si="188"/>
        <v>208.67292599999999</v>
      </c>
      <c r="G1148" s="50">
        <v>0.1</v>
      </c>
      <c r="H1148" s="83" t="s">
        <v>118</v>
      </c>
      <c r="I1148" s="84">
        <f t="shared" si="202"/>
        <v>106.02590271953909</v>
      </c>
      <c r="J1148" s="27">
        <f t="shared" si="189"/>
        <v>0.53012951359769545</v>
      </c>
      <c r="K1148" s="27" t="str">
        <f t="shared" si="190"/>
        <v>DEJAR</v>
      </c>
      <c r="L1148" s="27" t="str">
        <f t="shared" si="191"/>
        <v>DEJAR</v>
      </c>
      <c r="M1148" s="27" t="str">
        <f t="shared" si="192"/>
        <v>DEJAR</v>
      </c>
    </row>
    <row r="1149" spans="1:13" x14ac:dyDescent="0.25">
      <c r="A1149" t="s">
        <v>83</v>
      </c>
      <c r="B1149">
        <v>14</v>
      </c>
      <c r="C1149" s="61" t="s">
        <v>106</v>
      </c>
      <c r="D1149" s="66">
        <v>15.8</v>
      </c>
      <c r="E1149" s="61">
        <v>10</v>
      </c>
      <c r="F1149" s="118">
        <f t="shared" si="188"/>
        <v>196.06725600000001</v>
      </c>
      <c r="G1149" s="50">
        <v>0.1</v>
      </c>
      <c r="H1149" s="50" t="s">
        <v>119</v>
      </c>
      <c r="I1149" s="84">
        <f t="shared" ref="I1149:I1150" si="203">0.13647*D1149^2.38351</f>
        <v>98.185723550862932</v>
      </c>
      <c r="J1149" s="27">
        <f t="shared" si="189"/>
        <v>0.49092861775431462</v>
      </c>
      <c r="K1149" s="27" t="str">
        <f t="shared" si="190"/>
        <v>DEJAR</v>
      </c>
      <c r="L1149" s="27" t="str">
        <f t="shared" si="191"/>
        <v>DEJAR</v>
      </c>
      <c r="M1149" s="27" t="str">
        <f t="shared" si="192"/>
        <v>DEJAR</v>
      </c>
    </row>
    <row r="1150" spans="1:13" x14ac:dyDescent="0.25">
      <c r="A1150" t="s">
        <v>83</v>
      </c>
      <c r="B1150">
        <v>15</v>
      </c>
      <c r="C1150" s="61" t="s">
        <v>106</v>
      </c>
      <c r="D1150" s="66">
        <v>22.4</v>
      </c>
      <c r="E1150" s="61">
        <v>13</v>
      </c>
      <c r="F1150" s="118">
        <f t="shared" si="188"/>
        <v>394.08230399999997</v>
      </c>
      <c r="G1150" s="50">
        <v>0.1</v>
      </c>
      <c r="H1150" s="50" t="s">
        <v>119</v>
      </c>
      <c r="I1150" s="84">
        <f t="shared" si="203"/>
        <v>225.61441578140051</v>
      </c>
      <c r="J1150" s="27">
        <f t="shared" si="189"/>
        <v>1.1280720789070025</v>
      </c>
      <c r="K1150" s="27" t="str">
        <f t="shared" si="190"/>
        <v>DEJAR</v>
      </c>
      <c r="L1150" s="27" t="str">
        <f t="shared" si="191"/>
        <v>DEJAR</v>
      </c>
      <c r="M1150" s="27" t="str">
        <f t="shared" si="192"/>
        <v>DEJAR</v>
      </c>
    </row>
    <row r="1151" spans="1:13" x14ac:dyDescent="0.25">
      <c r="A1151" t="s">
        <v>83</v>
      </c>
      <c r="B1151">
        <v>16</v>
      </c>
      <c r="C1151" s="61" t="s">
        <v>95</v>
      </c>
      <c r="D1151" s="66">
        <v>14.1</v>
      </c>
      <c r="E1151" s="61">
        <v>13</v>
      </c>
      <c r="F1151" s="118">
        <f t="shared" si="188"/>
        <v>156.145374</v>
      </c>
      <c r="G1151" s="50">
        <v>0.1</v>
      </c>
      <c r="H1151" s="83" t="s">
        <v>118</v>
      </c>
      <c r="I1151" s="84">
        <f>0.15991*D1151^2.32764</f>
        <v>75.656108464996848</v>
      </c>
      <c r="J1151" s="27">
        <f t="shared" si="189"/>
        <v>0.3782805423249842</v>
      </c>
      <c r="K1151" s="27" t="str">
        <f t="shared" si="190"/>
        <v>DEJAR</v>
      </c>
      <c r="L1151" s="27" t="str">
        <f t="shared" si="191"/>
        <v>DEJAR</v>
      </c>
      <c r="M1151" s="27" t="str">
        <f t="shared" si="192"/>
        <v>DEJAR</v>
      </c>
    </row>
    <row r="1152" spans="1:13" x14ac:dyDescent="0.25">
      <c r="A1152" t="s">
        <v>83</v>
      </c>
      <c r="B1152">
        <v>17</v>
      </c>
      <c r="C1152" s="61" t="s">
        <v>106</v>
      </c>
      <c r="D1152" s="66">
        <v>15.6</v>
      </c>
      <c r="E1152" s="61">
        <v>10</v>
      </c>
      <c r="F1152" s="118">
        <f t="shared" si="188"/>
        <v>191.13494399999999</v>
      </c>
      <c r="G1152" s="50">
        <v>0.1</v>
      </c>
      <c r="H1152" s="50" t="s">
        <v>119</v>
      </c>
      <c r="I1152" s="84">
        <f t="shared" ref="I1152:I1154" si="204">0.13647*D1152^2.38351</f>
        <v>95.249258395738735</v>
      </c>
      <c r="J1152" s="27">
        <f t="shared" si="189"/>
        <v>0.47624629197869367</v>
      </c>
      <c r="K1152" s="27" t="str">
        <f t="shared" si="190"/>
        <v>DEJAR</v>
      </c>
      <c r="L1152" s="27" t="str">
        <f t="shared" si="191"/>
        <v>DEJAR</v>
      </c>
      <c r="M1152" s="27" t="str">
        <f t="shared" si="192"/>
        <v>DEJAR</v>
      </c>
    </row>
    <row r="1153" spans="1:13" x14ac:dyDescent="0.25">
      <c r="A1153" t="s">
        <v>83</v>
      </c>
      <c r="B1153">
        <v>18</v>
      </c>
      <c r="C1153" s="61" t="s">
        <v>106</v>
      </c>
      <c r="D1153" s="66">
        <v>15</v>
      </c>
      <c r="E1153" s="61">
        <v>12</v>
      </c>
      <c r="F1153" s="118">
        <f t="shared" si="188"/>
        <v>176.715</v>
      </c>
      <c r="G1153" s="50">
        <v>0.1</v>
      </c>
      <c r="H1153" s="50" t="s">
        <v>119</v>
      </c>
      <c r="I1153" s="84">
        <f t="shared" si="204"/>
        <v>86.748598761993364</v>
      </c>
      <c r="J1153" s="27">
        <f t="shared" si="189"/>
        <v>0.43374299380996684</v>
      </c>
      <c r="K1153" s="27" t="str">
        <f t="shared" si="190"/>
        <v>DEJAR</v>
      </c>
      <c r="L1153" s="27" t="str">
        <f t="shared" si="191"/>
        <v>DEJAR</v>
      </c>
      <c r="M1153" s="27" t="str">
        <f t="shared" si="192"/>
        <v>DEJAR</v>
      </c>
    </row>
    <row r="1154" spans="1:13" x14ac:dyDescent="0.25">
      <c r="A1154" t="s">
        <v>83</v>
      </c>
      <c r="B1154">
        <v>19</v>
      </c>
      <c r="C1154" s="61" t="s">
        <v>106</v>
      </c>
      <c r="D1154" s="66">
        <v>14.3</v>
      </c>
      <c r="E1154" s="61">
        <v>10</v>
      </c>
      <c r="F1154" s="118">
        <f t="shared" si="188"/>
        <v>160.60644600000001</v>
      </c>
      <c r="G1154" s="50">
        <v>0.1</v>
      </c>
      <c r="H1154" s="50" t="s">
        <v>119</v>
      </c>
      <c r="I1154" s="84">
        <f t="shared" si="204"/>
        <v>77.409130668892431</v>
      </c>
      <c r="J1154" s="27">
        <f t="shared" si="189"/>
        <v>0.38704565334446217</v>
      </c>
      <c r="K1154" s="27" t="str">
        <f t="shared" si="190"/>
        <v>DEJAR</v>
      </c>
      <c r="L1154" s="27" t="str">
        <f t="shared" si="191"/>
        <v>DEJAR</v>
      </c>
      <c r="M1154" s="27" t="str">
        <f t="shared" si="192"/>
        <v>DEJAR</v>
      </c>
    </row>
    <row r="1155" spans="1:13" x14ac:dyDescent="0.25">
      <c r="A1155" t="s">
        <v>83</v>
      </c>
      <c r="B1155">
        <v>20</v>
      </c>
      <c r="C1155" s="61" t="s">
        <v>95</v>
      </c>
      <c r="D1155" s="66">
        <v>25.4</v>
      </c>
      <c r="E1155" s="61">
        <v>14</v>
      </c>
      <c r="F1155" s="118">
        <f t="shared" ref="F1155:F1218" si="205">(3.1416/4)*D1155^2</f>
        <v>506.70866399999994</v>
      </c>
      <c r="G1155" s="50">
        <v>0.1</v>
      </c>
      <c r="H1155" s="83" t="s">
        <v>118</v>
      </c>
      <c r="I1155" s="84">
        <f t="shared" ref="I1155:I1158" si="206">0.15991*D1155^2.32764</f>
        <v>297.73012203395768</v>
      </c>
      <c r="J1155" s="27">
        <f t="shared" ref="J1155:J1218" si="207">((I1155/1000)*0.5)/G1155</f>
        <v>1.4886506101697885</v>
      </c>
      <c r="K1155" s="27" t="str">
        <f t="shared" ref="K1155:K1218" si="208">+IF(D1155&gt;=10,"DEJAR","DEPURAR")</f>
        <v>DEJAR</v>
      </c>
      <c r="L1155" s="27" t="str">
        <f t="shared" ref="L1155:L1218" si="209">+IF(E1155&gt;=5,"DEJAR","DEPURAR")</f>
        <v>DEJAR</v>
      </c>
      <c r="M1155" s="27" t="str">
        <f t="shared" ref="M1155:M1218" si="210">+IF(AND(K1155="DEJAR",L1155="DEJAR"),"DEJAR","DEPURAR")</f>
        <v>DEJAR</v>
      </c>
    </row>
    <row r="1156" spans="1:13" x14ac:dyDescent="0.25">
      <c r="A1156" t="s">
        <v>83</v>
      </c>
      <c r="B1156">
        <v>21</v>
      </c>
      <c r="C1156" s="61" t="s">
        <v>95</v>
      </c>
      <c r="D1156" s="66">
        <v>29.6</v>
      </c>
      <c r="E1156" s="61">
        <v>15</v>
      </c>
      <c r="F1156" s="118">
        <f t="shared" si="205"/>
        <v>688.13606400000003</v>
      </c>
      <c r="G1156" s="50">
        <v>0.1</v>
      </c>
      <c r="H1156" s="83" t="s">
        <v>118</v>
      </c>
      <c r="I1156" s="84">
        <f t="shared" si="206"/>
        <v>425.12149233702553</v>
      </c>
      <c r="J1156" s="27">
        <f t="shared" si="207"/>
        <v>2.1256074616851275</v>
      </c>
      <c r="K1156" s="27" t="str">
        <f t="shared" si="208"/>
        <v>DEJAR</v>
      </c>
      <c r="L1156" s="27" t="str">
        <f t="shared" si="209"/>
        <v>DEJAR</v>
      </c>
      <c r="M1156" s="27" t="str">
        <f t="shared" si="210"/>
        <v>DEJAR</v>
      </c>
    </row>
    <row r="1157" spans="1:13" x14ac:dyDescent="0.25">
      <c r="A1157" t="s">
        <v>83</v>
      </c>
      <c r="B1157">
        <v>22</v>
      </c>
      <c r="C1157" s="61" t="s">
        <v>95</v>
      </c>
      <c r="D1157" s="66">
        <v>34.799999999999997</v>
      </c>
      <c r="E1157" s="61">
        <v>17</v>
      </c>
      <c r="F1157" s="118">
        <f t="shared" si="205"/>
        <v>951.15081599999974</v>
      </c>
      <c r="G1157" s="50">
        <v>0.1</v>
      </c>
      <c r="H1157" s="83" t="s">
        <v>118</v>
      </c>
      <c r="I1157" s="84">
        <f t="shared" si="206"/>
        <v>619.60816861990156</v>
      </c>
      <c r="J1157" s="27">
        <f t="shared" si="207"/>
        <v>3.0980408430995077</v>
      </c>
      <c r="K1157" s="27" t="str">
        <f t="shared" si="208"/>
        <v>DEJAR</v>
      </c>
      <c r="L1157" s="27" t="str">
        <f t="shared" si="209"/>
        <v>DEJAR</v>
      </c>
      <c r="M1157" s="27" t="str">
        <f t="shared" si="210"/>
        <v>DEJAR</v>
      </c>
    </row>
    <row r="1158" spans="1:13" x14ac:dyDescent="0.25">
      <c r="A1158" t="s">
        <v>83</v>
      </c>
      <c r="B1158">
        <v>23</v>
      </c>
      <c r="C1158" s="61" t="s">
        <v>95</v>
      </c>
      <c r="D1158" s="66">
        <v>17.100000000000001</v>
      </c>
      <c r="E1158" s="61">
        <v>14</v>
      </c>
      <c r="F1158" s="118">
        <f t="shared" si="205"/>
        <v>229.65881400000001</v>
      </c>
      <c r="G1158" s="50">
        <v>0.1</v>
      </c>
      <c r="H1158" s="83" t="s">
        <v>118</v>
      </c>
      <c r="I1158" s="84">
        <f t="shared" si="206"/>
        <v>118.53502337216574</v>
      </c>
      <c r="J1158" s="27">
        <f t="shared" si="207"/>
        <v>0.59267511686082863</v>
      </c>
      <c r="K1158" s="27" t="str">
        <f t="shared" si="208"/>
        <v>DEJAR</v>
      </c>
      <c r="L1158" s="27" t="str">
        <f t="shared" si="209"/>
        <v>DEJAR</v>
      </c>
      <c r="M1158" s="27" t="str">
        <f t="shared" si="210"/>
        <v>DEJAR</v>
      </c>
    </row>
    <row r="1159" spans="1:13" x14ac:dyDescent="0.25">
      <c r="A1159" t="s">
        <v>83</v>
      </c>
      <c r="B1159">
        <v>24</v>
      </c>
      <c r="C1159" s="61" t="s">
        <v>106</v>
      </c>
      <c r="D1159" s="66">
        <v>15</v>
      </c>
      <c r="E1159" s="61">
        <v>10</v>
      </c>
      <c r="F1159" s="118">
        <f t="shared" si="205"/>
        <v>176.715</v>
      </c>
      <c r="G1159" s="50">
        <v>0.1</v>
      </c>
      <c r="H1159" s="50" t="s">
        <v>119</v>
      </c>
      <c r="I1159" s="84">
        <f t="shared" ref="I1159:I1161" si="211">0.13647*D1159^2.38351</f>
        <v>86.748598761993364</v>
      </c>
      <c r="J1159" s="27">
        <f t="shared" si="207"/>
        <v>0.43374299380996684</v>
      </c>
      <c r="K1159" s="27" t="str">
        <f t="shared" si="208"/>
        <v>DEJAR</v>
      </c>
      <c r="L1159" s="27" t="str">
        <f t="shared" si="209"/>
        <v>DEJAR</v>
      </c>
      <c r="M1159" s="27" t="str">
        <f t="shared" si="210"/>
        <v>DEJAR</v>
      </c>
    </row>
    <row r="1160" spans="1:13" x14ac:dyDescent="0.25">
      <c r="A1160" t="s">
        <v>83</v>
      </c>
      <c r="B1160">
        <v>25</v>
      </c>
      <c r="C1160" s="61" t="s">
        <v>106</v>
      </c>
      <c r="D1160" s="66">
        <v>21.5</v>
      </c>
      <c r="E1160" s="61">
        <v>15</v>
      </c>
      <c r="F1160" s="118">
        <f t="shared" si="205"/>
        <v>363.05115000000001</v>
      </c>
      <c r="G1160" s="50">
        <v>0.1</v>
      </c>
      <c r="H1160" s="50" t="s">
        <v>119</v>
      </c>
      <c r="I1160" s="84">
        <f t="shared" si="211"/>
        <v>204.60563254585173</v>
      </c>
      <c r="J1160" s="27">
        <f t="shared" si="207"/>
        <v>1.0230281627292586</v>
      </c>
      <c r="K1160" s="27" t="str">
        <f t="shared" si="208"/>
        <v>DEJAR</v>
      </c>
      <c r="L1160" s="27" t="str">
        <f t="shared" si="209"/>
        <v>DEJAR</v>
      </c>
      <c r="M1160" s="27" t="str">
        <f t="shared" si="210"/>
        <v>DEJAR</v>
      </c>
    </row>
    <row r="1161" spans="1:13" x14ac:dyDescent="0.25">
      <c r="A1161" t="s">
        <v>83</v>
      </c>
      <c r="B1161">
        <v>26</v>
      </c>
      <c r="C1161" s="61" t="s">
        <v>106</v>
      </c>
      <c r="D1161" s="66">
        <v>14.6</v>
      </c>
      <c r="E1161" s="61">
        <v>10</v>
      </c>
      <c r="F1161" s="118">
        <f t="shared" si="205"/>
        <v>167.415864</v>
      </c>
      <c r="G1161" s="50">
        <v>0.1</v>
      </c>
      <c r="H1161" s="50" t="s">
        <v>119</v>
      </c>
      <c r="I1161" s="84">
        <f t="shared" si="211"/>
        <v>81.336197825726813</v>
      </c>
      <c r="J1161" s="27">
        <f t="shared" si="207"/>
        <v>0.4066809891286341</v>
      </c>
      <c r="K1161" s="27" t="str">
        <f t="shared" si="208"/>
        <v>DEJAR</v>
      </c>
      <c r="L1161" s="27" t="str">
        <f t="shared" si="209"/>
        <v>DEJAR</v>
      </c>
      <c r="M1161" s="27" t="str">
        <f t="shared" si="210"/>
        <v>DEJAR</v>
      </c>
    </row>
    <row r="1162" spans="1:13" x14ac:dyDescent="0.25">
      <c r="A1162" t="s">
        <v>83</v>
      </c>
      <c r="B1162">
        <v>27</v>
      </c>
      <c r="C1162" s="61" t="s">
        <v>95</v>
      </c>
      <c r="D1162" s="66">
        <v>30.3</v>
      </c>
      <c r="E1162" s="61">
        <v>16</v>
      </c>
      <c r="F1162" s="118">
        <f t="shared" si="205"/>
        <v>721.06788600000004</v>
      </c>
      <c r="G1162" s="50">
        <v>0.1</v>
      </c>
      <c r="H1162" s="83" t="s">
        <v>118</v>
      </c>
      <c r="I1162" s="84">
        <f t="shared" ref="I1162:I1165" si="212">0.15991*D1162^2.32764</f>
        <v>448.89083973254964</v>
      </c>
      <c r="J1162" s="27">
        <f t="shared" si="207"/>
        <v>2.2444541986627478</v>
      </c>
      <c r="K1162" s="27" t="str">
        <f t="shared" si="208"/>
        <v>DEJAR</v>
      </c>
      <c r="L1162" s="27" t="str">
        <f t="shared" si="209"/>
        <v>DEJAR</v>
      </c>
      <c r="M1162" s="27" t="str">
        <f t="shared" si="210"/>
        <v>DEJAR</v>
      </c>
    </row>
    <row r="1163" spans="1:13" x14ac:dyDescent="0.25">
      <c r="A1163" t="s">
        <v>84</v>
      </c>
      <c r="B1163">
        <v>1</v>
      </c>
      <c r="C1163" s="61" t="s">
        <v>95</v>
      </c>
      <c r="D1163" s="66">
        <v>36.799999999999997</v>
      </c>
      <c r="E1163" s="61">
        <v>20</v>
      </c>
      <c r="F1163" s="118">
        <f t="shared" si="205"/>
        <v>1063.6200959999999</v>
      </c>
      <c r="G1163" s="50">
        <v>0.1</v>
      </c>
      <c r="H1163" s="83" t="s">
        <v>118</v>
      </c>
      <c r="I1163" s="84">
        <f t="shared" si="212"/>
        <v>705.67647540647033</v>
      </c>
      <c r="J1163" s="27">
        <f t="shared" si="207"/>
        <v>3.5283823770323517</v>
      </c>
      <c r="K1163" s="27" t="str">
        <f t="shared" si="208"/>
        <v>DEJAR</v>
      </c>
      <c r="L1163" s="27" t="str">
        <f t="shared" si="209"/>
        <v>DEJAR</v>
      </c>
      <c r="M1163" s="27" t="str">
        <f t="shared" si="210"/>
        <v>DEJAR</v>
      </c>
    </row>
    <row r="1164" spans="1:13" x14ac:dyDescent="0.25">
      <c r="A1164" t="s">
        <v>84</v>
      </c>
      <c r="B1164">
        <v>2</v>
      </c>
      <c r="C1164" s="61" t="s">
        <v>95</v>
      </c>
      <c r="D1164" s="66">
        <v>17.5</v>
      </c>
      <c r="E1164" s="61">
        <v>9</v>
      </c>
      <c r="F1164" s="118">
        <f t="shared" si="205"/>
        <v>240.52875</v>
      </c>
      <c r="G1164" s="50">
        <v>0.1</v>
      </c>
      <c r="H1164" s="83" t="s">
        <v>118</v>
      </c>
      <c r="I1164" s="84">
        <f t="shared" si="212"/>
        <v>125.08945689157549</v>
      </c>
      <c r="J1164" s="27">
        <f t="shared" si="207"/>
        <v>0.62544728445787745</v>
      </c>
      <c r="K1164" s="27" t="str">
        <f t="shared" si="208"/>
        <v>DEJAR</v>
      </c>
      <c r="L1164" s="27" t="str">
        <f t="shared" si="209"/>
        <v>DEJAR</v>
      </c>
      <c r="M1164" s="27" t="str">
        <f t="shared" si="210"/>
        <v>DEJAR</v>
      </c>
    </row>
    <row r="1165" spans="1:13" x14ac:dyDescent="0.25">
      <c r="A1165" t="s">
        <v>84</v>
      </c>
      <c r="B1165">
        <v>3</v>
      </c>
      <c r="C1165" s="61" t="s">
        <v>95</v>
      </c>
      <c r="D1165" s="66">
        <v>46</v>
      </c>
      <c r="E1165" s="61">
        <v>25</v>
      </c>
      <c r="F1165" s="118">
        <f t="shared" si="205"/>
        <v>1661.9064000000001</v>
      </c>
      <c r="G1165" s="50">
        <v>0.1</v>
      </c>
      <c r="H1165" s="83" t="s">
        <v>118</v>
      </c>
      <c r="I1165" s="84">
        <f t="shared" si="212"/>
        <v>1186.2528329925287</v>
      </c>
      <c r="J1165" s="27">
        <f t="shared" si="207"/>
        <v>5.9312641649626441</v>
      </c>
      <c r="K1165" s="27" t="str">
        <f t="shared" si="208"/>
        <v>DEJAR</v>
      </c>
      <c r="L1165" s="27" t="str">
        <f t="shared" si="209"/>
        <v>DEJAR</v>
      </c>
      <c r="M1165" s="27" t="str">
        <f t="shared" si="210"/>
        <v>DEJAR</v>
      </c>
    </row>
    <row r="1166" spans="1:13" x14ac:dyDescent="0.25">
      <c r="A1166" t="s">
        <v>84</v>
      </c>
      <c r="B1166">
        <v>4</v>
      </c>
      <c r="C1166" s="61" t="s">
        <v>106</v>
      </c>
      <c r="D1166" s="66">
        <v>21.1</v>
      </c>
      <c r="E1166" s="61">
        <v>6</v>
      </c>
      <c r="F1166" s="118">
        <f t="shared" si="205"/>
        <v>349.667934</v>
      </c>
      <c r="G1166" s="50">
        <v>0.1</v>
      </c>
      <c r="H1166" s="50" t="s">
        <v>119</v>
      </c>
      <c r="I1166" s="84">
        <f>0.13647*D1166^2.38351</f>
        <v>195.64901536074174</v>
      </c>
      <c r="J1166" s="27">
        <f t="shared" si="207"/>
        <v>0.97824507680370876</v>
      </c>
      <c r="K1166" s="27" t="str">
        <f t="shared" si="208"/>
        <v>DEJAR</v>
      </c>
      <c r="L1166" s="27" t="str">
        <f t="shared" si="209"/>
        <v>DEJAR</v>
      </c>
      <c r="M1166" s="27" t="str">
        <f t="shared" si="210"/>
        <v>DEJAR</v>
      </c>
    </row>
    <row r="1167" spans="1:13" x14ac:dyDescent="0.25">
      <c r="A1167" t="s">
        <v>84</v>
      </c>
      <c r="B1167">
        <v>5</v>
      </c>
      <c r="C1167" s="61" t="s">
        <v>95</v>
      </c>
      <c r="D1167" s="66">
        <v>35.1</v>
      </c>
      <c r="E1167" s="61">
        <v>20</v>
      </c>
      <c r="F1167" s="118">
        <f t="shared" si="205"/>
        <v>967.62065399999994</v>
      </c>
      <c r="G1167" s="50">
        <v>0.1</v>
      </c>
      <c r="H1167" s="83" t="s">
        <v>118</v>
      </c>
      <c r="I1167" s="84">
        <f>0.15991*D1167^2.32764</f>
        <v>632.11235631194279</v>
      </c>
      <c r="J1167" s="27">
        <f t="shared" si="207"/>
        <v>3.1605617815597133</v>
      </c>
      <c r="K1167" s="27" t="str">
        <f t="shared" si="208"/>
        <v>DEJAR</v>
      </c>
      <c r="L1167" s="27" t="str">
        <f t="shared" si="209"/>
        <v>DEJAR</v>
      </c>
      <c r="M1167" s="27" t="str">
        <f t="shared" si="210"/>
        <v>DEJAR</v>
      </c>
    </row>
    <row r="1168" spans="1:13" x14ac:dyDescent="0.25">
      <c r="A1168" t="s">
        <v>84</v>
      </c>
      <c r="B1168">
        <v>6</v>
      </c>
      <c r="C1168" s="61" t="s">
        <v>106</v>
      </c>
      <c r="D1168" s="66">
        <v>19.5</v>
      </c>
      <c r="E1168" s="61">
        <v>8</v>
      </c>
      <c r="F1168" s="118">
        <f t="shared" si="205"/>
        <v>298.64834999999999</v>
      </c>
      <c r="G1168" s="50">
        <v>0.1</v>
      </c>
      <c r="H1168" s="50" t="s">
        <v>119</v>
      </c>
      <c r="I1168" s="84">
        <f>0.13647*D1168^2.38351</f>
        <v>162.12410368814335</v>
      </c>
      <c r="J1168" s="27">
        <f t="shared" si="207"/>
        <v>0.8106205184407167</v>
      </c>
      <c r="K1168" s="27" t="str">
        <f t="shared" si="208"/>
        <v>DEJAR</v>
      </c>
      <c r="L1168" s="27" t="str">
        <f t="shared" si="209"/>
        <v>DEJAR</v>
      </c>
      <c r="M1168" s="27" t="str">
        <f t="shared" si="210"/>
        <v>DEJAR</v>
      </c>
    </row>
    <row r="1169" spans="1:13" x14ac:dyDescent="0.25">
      <c r="A1169" t="s">
        <v>84</v>
      </c>
      <c r="B1169">
        <v>7</v>
      </c>
      <c r="C1169" s="61" t="s">
        <v>95</v>
      </c>
      <c r="D1169" s="66">
        <v>16.100000000000001</v>
      </c>
      <c r="E1169" s="61">
        <v>8</v>
      </c>
      <c r="F1169" s="118">
        <f t="shared" si="205"/>
        <v>203.58353400000001</v>
      </c>
      <c r="G1169" s="50">
        <v>0.1</v>
      </c>
      <c r="H1169" s="83" t="s">
        <v>118</v>
      </c>
      <c r="I1169" s="84">
        <f t="shared" ref="I1169:I1175" si="213">0.15991*D1169^2.32764</f>
        <v>103.02243378430762</v>
      </c>
      <c r="J1169" s="27">
        <f t="shared" si="207"/>
        <v>0.5151121689215381</v>
      </c>
      <c r="K1169" s="27" t="str">
        <f t="shared" si="208"/>
        <v>DEJAR</v>
      </c>
      <c r="L1169" s="27" t="str">
        <f t="shared" si="209"/>
        <v>DEJAR</v>
      </c>
      <c r="M1169" s="27" t="str">
        <f t="shared" si="210"/>
        <v>DEJAR</v>
      </c>
    </row>
    <row r="1170" spans="1:13" x14ac:dyDescent="0.25">
      <c r="A1170" t="s">
        <v>84</v>
      </c>
      <c r="B1170">
        <v>8</v>
      </c>
      <c r="C1170" s="61" t="s">
        <v>95</v>
      </c>
      <c r="D1170" s="66">
        <v>28.3</v>
      </c>
      <c r="E1170" s="61">
        <v>16</v>
      </c>
      <c r="F1170" s="118">
        <f t="shared" si="205"/>
        <v>629.01900599999999</v>
      </c>
      <c r="G1170" s="50">
        <v>0.1</v>
      </c>
      <c r="H1170" s="83" t="s">
        <v>118</v>
      </c>
      <c r="I1170" s="84">
        <f t="shared" si="213"/>
        <v>382.92330801602066</v>
      </c>
      <c r="J1170" s="27">
        <f t="shared" si="207"/>
        <v>1.9146165400801032</v>
      </c>
      <c r="K1170" s="27" t="str">
        <f t="shared" si="208"/>
        <v>DEJAR</v>
      </c>
      <c r="L1170" s="27" t="str">
        <f t="shared" si="209"/>
        <v>DEJAR</v>
      </c>
      <c r="M1170" s="27" t="str">
        <f t="shared" si="210"/>
        <v>DEJAR</v>
      </c>
    </row>
    <row r="1171" spans="1:13" x14ac:dyDescent="0.25">
      <c r="A1171" t="s">
        <v>84</v>
      </c>
      <c r="B1171">
        <v>9</v>
      </c>
      <c r="C1171" s="61" t="s">
        <v>95</v>
      </c>
      <c r="D1171" s="66">
        <v>30.4</v>
      </c>
      <c r="E1171" s="61">
        <v>18</v>
      </c>
      <c r="F1171" s="118">
        <f t="shared" si="205"/>
        <v>725.83526399999994</v>
      </c>
      <c r="G1171" s="50">
        <v>0.1</v>
      </c>
      <c r="H1171" s="83" t="s">
        <v>118</v>
      </c>
      <c r="I1171" s="84">
        <f t="shared" si="213"/>
        <v>452.34676777265975</v>
      </c>
      <c r="J1171" s="27">
        <f t="shared" si="207"/>
        <v>2.2617338388632988</v>
      </c>
      <c r="K1171" s="27" t="str">
        <f t="shared" si="208"/>
        <v>DEJAR</v>
      </c>
      <c r="L1171" s="27" t="str">
        <f t="shared" si="209"/>
        <v>DEJAR</v>
      </c>
      <c r="M1171" s="27" t="str">
        <f t="shared" si="210"/>
        <v>DEJAR</v>
      </c>
    </row>
    <row r="1172" spans="1:13" x14ac:dyDescent="0.25">
      <c r="A1172" t="s">
        <v>84</v>
      </c>
      <c r="B1172">
        <v>10</v>
      </c>
      <c r="C1172" s="61" t="s">
        <v>95</v>
      </c>
      <c r="D1172" s="66">
        <v>60.4</v>
      </c>
      <c r="E1172" s="61">
        <v>35</v>
      </c>
      <c r="F1172" s="118">
        <f t="shared" si="205"/>
        <v>2865.2648639999998</v>
      </c>
      <c r="G1172" s="50">
        <v>0.1</v>
      </c>
      <c r="H1172" s="83" t="s">
        <v>118</v>
      </c>
      <c r="I1172" s="84">
        <f t="shared" si="213"/>
        <v>2236.0856939686678</v>
      </c>
      <c r="J1172" s="27">
        <f t="shared" si="207"/>
        <v>11.180428469843338</v>
      </c>
      <c r="K1172" s="27" t="str">
        <f t="shared" si="208"/>
        <v>DEJAR</v>
      </c>
      <c r="L1172" s="27" t="str">
        <f t="shared" si="209"/>
        <v>DEJAR</v>
      </c>
      <c r="M1172" s="27" t="str">
        <f t="shared" si="210"/>
        <v>DEJAR</v>
      </c>
    </row>
    <row r="1173" spans="1:13" x14ac:dyDescent="0.25">
      <c r="A1173" t="s">
        <v>84</v>
      </c>
      <c r="B1173">
        <v>11</v>
      </c>
      <c r="C1173" s="61" t="s">
        <v>95</v>
      </c>
      <c r="D1173" s="66">
        <v>34.1</v>
      </c>
      <c r="E1173" s="61">
        <v>24</v>
      </c>
      <c r="F1173" s="118">
        <f t="shared" si="205"/>
        <v>913.27097400000014</v>
      </c>
      <c r="G1173" s="50">
        <v>0.1</v>
      </c>
      <c r="H1173" s="83" t="s">
        <v>118</v>
      </c>
      <c r="I1173" s="84">
        <f t="shared" si="213"/>
        <v>590.98441207861379</v>
      </c>
      <c r="J1173" s="27">
        <f t="shared" si="207"/>
        <v>2.9549220603930686</v>
      </c>
      <c r="K1173" s="27" t="str">
        <f t="shared" si="208"/>
        <v>DEJAR</v>
      </c>
      <c r="L1173" s="27" t="str">
        <f t="shared" si="209"/>
        <v>DEJAR</v>
      </c>
      <c r="M1173" s="27" t="str">
        <f t="shared" si="210"/>
        <v>DEJAR</v>
      </c>
    </row>
    <row r="1174" spans="1:13" x14ac:dyDescent="0.25">
      <c r="A1174" t="s">
        <v>84</v>
      </c>
      <c r="B1174">
        <v>12</v>
      </c>
      <c r="C1174" s="61" t="s">
        <v>95</v>
      </c>
      <c r="D1174" s="66">
        <v>39.9</v>
      </c>
      <c r="E1174" s="61">
        <v>25</v>
      </c>
      <c r="F1174" s="118">
        <f t="shared" si="205"/>
        <v>1250.364654</v>
      </c>
      <c r="G1174" s="50">
        <v>0.1</v>
      </c>
      <c r="H1174" s="83" t="s">
        <v>118</v>
      </c>
      <c r="I1174" s="84">
        <f t="shared" si="213"/>
        <v>851.85205257808718</v>
      </c>
      <c r="J1174" s="27">
        <f t="shared" si="207"/>
        <v>4.2592602628904359</v>
      </c>
      <c r="K1174" s="27" t="str">
        <f t="shared" si="208"/>
        <v>DEJAR</v>
      </c>
      <c r="L1174" s="27" t="str">
        <f t="shared" si="209"/>
        <v>DEJAR</v>
      </c>
      <c r="M1174" s="27" t="str">
        <f t="shared" si="210"/>
        <v>DEJAR</v>
      </c>
    </row>
    <row r="1175" spans="1:13" x14ac:dyDescent="0.25">
      <c r="A1175" t="s">
        <v>84</v>
      </c>
      <c r="B1175">
        <v>13</v>
      </c>
      <c r="C1175" s="61" t="s">
        <v>95</v>
      </c>
      <c r="D1175" s="66">
        <v>29</v>
      </c>
      <c r="E1175" s="61">
        <v>17</v>
      </c>
      <c r="F1175" s="118">
        <f t="shared" si="205"/>
        <v>660.52139999999997</v>
      </c>
      <c r="G1175" s="50">
        <v>0.1</v>
      </c>
      <c r="H1175" s="83" t="s">
        <v>118</v>
      </c>
      <c r="I1175" s="84">
        <f t="shared" si="213"/>
        <v>405.3327536426039</v>
      </c>
      <c r="J1175" s="27">
        <f t="shared" si="207"/>
        <v>2.0266637682130195</v>
      </c>
      <c r="K1175" s="27" t="str">
        <f t="shared" si="208"/>
        <v>DEJAR</v>
      </c>
      <c r="L1175" s="27" t="str">
        <f t="shared" si="209"/>
        <v>DEJAR</v>
      </c>
      <c r="M1175" s="27" t="str">
        <f t="shared" si="210"/>
        <v>DEJAR</v>
      </c>
    </row>
    <row r="1176" spans="1:13" x14ac:dyDescent="0.25">
      <c r="A1176" t="s">
        <v>84</v>
      </c>
      <c r="B1176">
        <v>14</v>
      </c>
      <c r="C1176" s="61" t="s">
        <v>106</v>
      </c>
      <c r="D1176" s="66">
        <v>20.2</v>
      </c>
      <c r="E1176" s="61">
        <v>5</v>
      </c>
      <c r="F1176" s="118">
        <f t="shared" si="205"/>
        <v>320.47461599999997</v>
      </c>
      <c r="G1176" s="50">
        <v>0.1</v>
      </c>
      <c r="H1176" s="50" t="s">
        <v>119</v>
      </c>
      <c r="I1176" s="84">
        <f t="shared" ref="I1176:I1178" si="214">0.13647*D1176^2.38351</f>
        <v>176.34178563484815</v>
      </c>
      <c r="J1176" s="27">
        <f t="shared" si="207"/>
        <v>0.88170892817424074</v>
      </c>
      <c r="K1176" s="27" t="str">
        <f t="shared" si="208"/>
        <v>DEJAR</v>
      </c>
      <c r="L1176" s="27" t="str">
        <f t="shared" si="209"/>
        <v>DEJAR</v>
      </c>
      <c r="M1176" s="27" t="str">
        <f t="shared" si="210"/>
        <v>DEJAR</v>
      </c>
    </row>
    <row r="1177" spans="1:13" x14ac:dyDescent="0.25">
      <c r="A1177" t="s">
        <v>84</v>
      </c>
      <c r="B1177">
        <v>15</v>
      </c>
      <c r="C1177" s="61" t="s">
        <v>106</v>
      </c>
      <c r="D1177" s="66">
        <v>28.5</v>
      </c>
      <c r="E1177" s="61">
        <v>7</v>
      </c>
      <c r="F1177" s="118">
        <f t="shared" si="205"/>
        <v>637.94114999999999</v>
      </c>
      <c r="G1177" s="50">
        <v>0.1</v>
      </c>
      <c r="H1177" s="50" t="s">
        <v>119</v>
      </c>
      <c r="I1177" s="84">
        <f t="shared" si="214"/>
        <v>400.5663506511894</v>
      </c>
      <c r="J1177" s="27">
        <f t="shared" si="207"/>
        <v>2.002831753255947</v>
      </c>
      <c r="K1177" s="27" t="str">
        <f t="shared" si="208"/>
        <v>DEJAR</v>
      </c>
      <c r="L1177" s="27" t="str">
        <f t="shared" si="209"/>
        <v>DEJAR</v>
      </c>
      <c r="M1177" s="27" t="str">
        <f t="shared" si="210"/>
        <v>DEJAR</v>
      </c>
    </row>
    <row r="1178" spans="1:13" x14ac:dyDescent="0.25">
      <c r="A1178" t="s">
        <v>84</v>
      </c>
      <c r="B1178">
        <v>16</v>
      </c>
      <c r="C1178" s="61" t="s">
        <v>106</v>
      </c>
      <c r="D1178" s="66">
        <v>24.5</v>
      </c>
      <c r="E1178" s="61">
        <v>6</v>
      </c>
      <c r="F1178" s="118">
        <f t="shared" si="205"/>
        <v>471.43635</v>
      </c>
      <c r="G1178" s="50">
        <v>0.1</v>
      </c>
      <c r="H1178" s="50" t="s">
        <v>119</v>
      </c>
      <c r="I1178" s="84">
        <f t="shared" si="214"/>
        <v>279.33698755878879</v>
      </c>
      <c r="J1178" s="27">
        <f t="shared" si="207"/>
        <v>1.3966849377939439</v>
      </c>
      <c r="K1178" s="27" t="str">
        <f t="shared" si="208"/>
        <v>DEJAR</v>
      </c>
      <c r="L1178" s="27" t="str">
        <f t="shared" si="209"/>
        <v>DEJAR</v>
      </c>
      <c r="M1178" s="27" t="str">
        <f t="shared" si="210"/>
        <v>DEJAR</v>
      </c>
    </row>
    <row r="1179" spans="1:13" x14ac:dyDescent="0.25">
      <c r="A1179" t="s">
        <v>84</v>
      </c>
      <c r="B1179">
        <v>17</v>
      </c>
      <c r="C1179" s="61" t="s">
        <v>95</v>
      </c>
      <c r="D1179" s="66">
        <v>64.8</v>
      </c>
      <c r="E1179" s="61">
        <v>24</v>
      </c>
      <c r="F1179" s="118">
        <f t="shared" si="205"/>
        <v>3297.9260159999999</v>
      </c>
      <c r="G1179" s="50">
        <v>0.1</v>
      </c>
      <c r="H1179" s="83" t="s">
        <v>118</v>
      </c>
      <c r="I1179" s="84">
        <f>0.15991*D1179^2.32764</f>
        <v>2633.7228395182738</v>
      </c>
      <c r="J1179" s="27">
        <f t="shared" si="207"/>
        <v>13.168614197591367</v>
      </c>
      <c r="K1179" s="27" t="str">
        <f t="shared" si="208"/>
        <v>DEJAR</v>
      </c>
      <c r="L1179" s="27" t="str">
        <f t="shared" si="209"/>
        <v>DEJAR</v>
      </c>
      <c r="M1179" s="27" t="str">
        <f t="shared" si="210"/>
        <v>DEJAR</v>
      </c>
    </row>
    <row r="1180" spans="1:13" x14ac:dyDescent="0.25">
      <c r="A1180" t="s">
        <v>84</v>
      </c>
      <c r="B1180">
        <v>18</v>
      </c>
      <c r="C1180" s="61" t="s">
        <v>106</v>
      </c>
      <c r="D1180" s="66">
        <v>19.600000000000001</v>
      </c>
      <c r="E1180" s="61">
        <v>5</v>
      </c>
      <c r="F1180" s="118">
        <f t="shared" si="205"/>
        <v>301.71926400000007</v>
      </c>
      <c r="G1180" s="50">
        <v>0.1</v>
      </c>
      <c r="H1180" s="50" t="s">
        <v>119</v>
      </c>
      <c r="I1180" s="84">
        <f t="shared" ref="I1180:I1183" si="215">0.13647*D1180^2.38351</f>
        <v>164.1128018733969</v>
      </c>
      <c r="J1180" s="27">
        <f t="shared" si="207"/>
        <v>0.82056400936698448</v>
      </c>
      <c r="K1180" s="27" t="str">
        <f t="shared" si="208"/>
        <v>DEJAR</v>
      </c>
      <c r="L1180" s="27" t="str">
        <f t="shared" si="209"/>
        <v>DEJAR</v>
      </c>
      <c r="M1180" s="27" t="str">
        <f t="shared" si="210"/>
        <v>DEJAR</v>
      </c>
    </row>
    <row r="1181" spans="1:13" x14ac:dyDescent="0.25">
      <c r="A1181" t="s">
        <v>84</v>
      </c>
      <c r="B1181">
        <v>19</v>
      </c>
      <c r="C1181" s="61" t="s">
        <v>106</v>
      </c>
      <c r="D1181" s="66">
        <v>20.100000000000001</v>
      </c>
      <c r="E1181" s="61">
        <v>5</v>
      </c>
      <c r="F1181" s="118">
        <f t="shared" si="205"/>
        <v>317.30945400000002</v>
      </c>
      <c r="G1181" s="50">
        <v>0.1</v>
      </c>
      <c r="H1181" s="50" t="s">
        <v>119</v>
      </c>
      <c r="I1181" s="84">
        <f t="shared" si="215"/>
        <v>174.26815222515748</v>
      </c>
      <c r="J1181" s="27">
        <f t="shared" si="207"/>
        <v>0.8713407611257874</v>
      </c>
      <c r="K1181" s="27" t="str">
        <f t="shared" si="208"/>
        <v>DEJAR</v>
      </c>
      <c r="L1181" s="27" t="str">
        <f t="shared" si="209"/>
        <v>DEJAR</v>
      </c>
      <c r="M1181" s="27" t="str">
        <f t="shared" si="210"/>
        <v>DEJAR</v>
      </c>
    </row>
    <row r="1182" spans="1:13" x14ac:dyDescent="0.25">
      <c r="A1182" t="s">
        <v>84</v>
      </c>
      <c r="B1182">
        <v>20</v>
      </c>
      <c r="C1182" s="61" t="s">
        <v>106</v>
      </c>
      <c r="D1182" s="66">
        <v>26.8</v>
      </c>
      <c r="E1182" s="61">
        <v>7</v>
      </c>
      <c r="F1182" s="118">
        <f t="shared" si="205"/>
        <v>564.10569599999997</v>
      </c>
      <c r="G1182" s="50">
        <v>0.1</v>
      </c>
      <c r="H1182" s="50" t="s">
        <v>119</v>
      </c>
      <c r="I1182" s="84">
        <f t="shared" si="215"/>
        <v>345.94794445363243</v>
      </c>
      <c r="J1182" s="27">
        <f t="shared" si="207"/>
        <v>1.7297397222681621</v>
      </c>
      <c r="K1182" s="27" t="str">
        <f t="shared" si="208"/>
        <v>DEJAR</v>
      </c>
      <c r="L1182" s="27" t="str">
        <f t="shared" si="209"/>
        <v>DEJAR</v>
      </c>
      <c r="M1182" s="27" t="str">
        <f t="shared" si="210"/>
        <v>DEJAR</v>
      </c>
    </row>
    <row r="1183" spans="1:13" x14ac:dyDescent="0.25">
      <c r="A1183" t="s">
        <v>84</v>
      </c>
      <c r="B1183">
        <v>21</v>
      </c>
      <c r="C1183" s="61" t="s">
        <v>106</v>
      </c>
      <c r="D1183" s="66">
        <v>18</v>
      </c>
      <c r="E1183" s="61">
        <v>5</v>
      </c>
      <c r="F1183" s="118">
        <f t="shared" si="205"/>
        <v>254.46959999999999</v>
      </c>
      <c r="G1183" s="50">
        <v>0.1</v>
      </c>
      <c r="H1183" s="50" t="s">
        <v>119</v>
      </c>
      <c r="I1183" s="84">
        <f t="shared" si="215"/>
        <v>133.96512701589552</v>
      </c>
      <c r="J1183" s="27">
        <f t="shared" si="207"/>
        <v>0.66982563507947757</v>
      </c>
      <c r="K1183" s="27" t="str">
        <f t="shared" si="208"/>
        <v>DEJAR</v>
      </c>
      <c r="L1183" s="27" t="str">
        <f t="shared" si="209"/>
        <v>DEJAR</v>
      </c>
      <c r="M1183" s="27" t="str">
        <f t="shared" si="210"/>
        <v>DEJAR</v>
      </c>
    </row>
    <row r="1184" spans="1:13" x14ac:dyDescent="0.25">
      <c r="A1184" t="s">
        <v>84</v>
      </c>
      <c r="B1184">
        <v>22</v>
      </c>
      <c r="C1184" s="61" t="s">
        <v>95</v>
      </c>
      <c r="D1184" s="66">
        <v>36.4</v>
      </c>
      <c r="E1184" s="61">
        <v>30</v>
      </c>
      <c r="F1184" s="118">
        <f t="shared" si="205"/>
        <v>1040.6235839999999</v>
      </c>
      <c r="G1184" s="50">
        <v>0.1</v>
      </c>
      <c r="H1184" s="83" t="s">
        <v>118</v>
      </c>
      <c r="I1184" s="84">
        <f t="shared" ref="I1184:I1185" si="216">0.15991*D1184^2.32764</f>
        <v>687.95122436270469</v>
      </c>
      <c r="J1184" s="27">
        <f t="shared" si="207"/>
        <v>3.4397561218135233</v>
      </c>
      <c r="K1184" s="27" t="str">
        <f t="shared" si="208"/>
        <v>DEJAR</v>
      </c>
      <c r="L1184" s="27" t="str">
        <f t="shared" si="209"/>
        <v>DEJAR</v>
      </c>
      <c r="M1184" s="27" t="str">
        <f t="shared" si="210"/>
        <v>DEJAR</v>
      </c>
    </row>
    <row r="1185" spans="1:13" x14ac:dyDescent="0.25">
      <c r="A1185" t="s">
        <v>84</v>
      </c>
      <c r="B1185">
        <v>23</v>
      </c>
      <c r="C1185" s="61" t="s">
        <v>95</v>
      </c>
      <c r="D1185" s="66">
        <v>36.1</v>
      </c>
      <c r="E1185" s="61">
        <v>18</v>
      </c>
      <c r="F1185" s="118">
        <f t="shared" si="205"/>
        <v>1023.5411340000001</v>
      </c>
      <c r="G1185" s="50">
        <v>0.1</v>
      </c>
      <c r="H1185" s="83" t="s">
        <v>118</v>
      </c>
      <c r="I1185" s="84">
        <f t="shared" si="216"/>
        <v>674.82581320964016</v>
      </c>
      <c r="J1185" s="27">
        <f t="shared" si="207"/>
        <v>3.3741290660482006</v>
      </c>
      <c r="K1185" s="27" t="str">
        <f t="shared" si="208"/>
        <v>DEJAR</v>
      </c>
      <c r="L1185" s="27" t="str">
        <f t="shared" si="209"/>
        <v>DEJAR</v>
      </c>
      <c r="M1185" s="27" t="str">
        <f t="shared" si="210"/>
        <v>DEJAR</v>
      </c>
    </row>
    <row r="1186" spans="1:13" x14ac:dyDescent="0.25">
      <c r="A1186" t="s">
        <v>84</v>
      </c>
      <c r="B1186">
        <v>24</v>
      </c>
      <c r="C1186" s="61" t="s">
        <v>106</v>
      </c>
      <c r="D1186" s="66">
        <v>35.799999999999997</v>
      </c>
      <c r="E1186" s="61">
        <v>9</v>
      </c>
      <c r="F1186" s="118">
        <f t="shared" si="205"/>
        <v>1006.6000559999999</v>
      </c>
      <c r="G1186" s="50">
        <v>0.1</v>
      </c>
      <c r="H1186" s="50" t="s">
        <v>119</v>
      </c>
      <c r="I1186" s="84">
        <f>0.13647*D1186^2.38351</f>
        <v>689.81546147384086</v>
      </c>
      <c r="J1186" s="27">
        <f t="shared" si="207"/>
        <v>3.4490773073692043</v>
      </c>
      <c r="K1186" s="27" t="str">
        <f t="shared" si="208"/>
        <v>DEJAR</v>
      </c>
      <c r="L1186" s="27" t="str">
        <f t="shared" si="209"/>
        <v>DEJAR</v>
      </c>
      <c r="M1186" s="27" t="str">
        <f t="shared" si="210"/>
        <v>DEJAR</v>
      </c>
    </row>
    <row r="1187" spans="1:13" x14ac:dyDescent="0.25">
      <c r="A1187" t="s">
        <v>84</v>
      </c>
      <c r="B1187">
        <v>25</v>
      </c>
      <c r="C1187" s="61" t="s">
        <v>95</v>
      </c>
      <c r="D1187" s="66">
        <v>40.5</v>
      </c>
      <c r="E1187" s="61">
        <v>22</v>
      </c>
      <c r="F1187" s="118">
        <f t="shared" si="205"/>
        <v>1288.25235</v>
      </c>
      <c r="G1187" s="50">
        <v>0.1</v>
      </c>
      <c r="H1187" s="83" t="s">
        <v>118</v>
      </c>
      <c r="I1187" s="84">
        <f>0.15991*D1187^2.32764</f>
        <v>881.9667924481156</v>
      </c>
      <c r="J1187" s="27">
        <f t="shared" si="207"/>
        <v>4.4098339622405778</v>
      </c>
      <c r="K1187" s="27" t="str">
        <f t="shared" si="208"/>
        <v>DEJAR</v>
      </c>
      <c r="L1187" s="27" t="str">
        <f t="shared" si="209"/>
        <v>DEJAR</v>
      </c>
      <c r="M1187" s="27" t="str">
        <f t="shared" si="210"/>
        <v>DEJAR</v>
      </c>
    </row>
    <row r="1188" spans="1:13" x14ac:dyDescent="0.25">
      <c r="A1188" t="s">
        <v>84</v>
      </c>
      <c r="B1188">
        <v>26</v>
      </c>
      <c r="C1188" s="61" t="s">
        <v>106</v>
      </c>
      <c r="D1188" s="66">
        <v>21</v>
      </c>
      <c r="E1188" s="61">
        <v>4</v>
      </c>
      <c r="F1188" s="118">
        <f t="shared" si="205"/>
        <v>346.3614</v>
      </c>
      <c r="G1188" s="50">
        <v>0.1</v>
      </c>
      <c r="H1188" s="50" t="s">
        <v>119</v>
      </c>
      <c r="I1188" s="84">
        <f>0.13647*D1188^2.38351</f>
        <v>193.44615534703902</v>
      </c>
      <c r="J1188" s="27">
        <f t="shared" si="207"/>
        <v>0.96723077673519509</v>
      </c>
      <c r="K1188" s="27" t="str">
        <f t="shared" si="208"/>
        <v>DEJAR</v>
      </c>
      <c r="L1188" s="27" t="str">
        <f t="shared" si="209"/>
        <v>DEPURAR</v>
      </c>
      <c r="M1188" s="27" t="str">
        <f t="shared" si="210"/>
        <v>DEPURAR</v>
      </c>
    </row>
    <row r="1189" spans="1:13" x14ac:dyDescent="0.25">
      <c r="A1189" t="s">
        <v>84</v>
      </c>
      <c r="B1189">
        <v>27</v>
      </c>
      <c r="C1189" s="61" t="s">
        <v>95</v>
      </c>
      <c r="D1189" s="66">
        <v>43.2</v>
      </c>
      <c r="E1189" s="61">
        <v>20</v>
      </c>
      <c r="F1189" s="118">
        <f t="shared" si="205"/>
        <v>1465.7448960000002</v>
      </c>
      <c r="G1189" s="50">
        <v>0.1</v>
      </c>
      <c r="H1189" s="83" t="s">
        <v>118</v>
      </c>
      <c r="I1189" s="84">
        <f t="shared" ref="I1189:I1190" si="217">0.15991*D1189^2.32764</f>
        <v>1024.9271832866775</v>
      </c>
      <c r="J1189" s="27">
        <f t="shared" si="207"/>
        <v>5.1246359164333875</v>
      </c>
      <c r="K1189" s="27" t="str">
        <f t="shared" si="208"/>
        <v>DEJAR</v>
      </c>
      <c r="L1189" s="27" t="str">
        <f t="shared" si="209"/>
        <v>DEJAR</v>
      </c>
      <c r="M1189" s="27" t="str">
        <f t="shared" si="210"/>
        <v>DEJAR</v>
      </c>
    </row>
    <row r="1190" spans="1:13" x14ac:dyDescent="0.25">
      <c r="A1190" t="s">
        <v>84</v>
      </c>
      <c r="B1190">
        <v>28</v>
      </c>
      <c r="C1190" s="61" t="s">
        <v>95</v>
      </c>
      <c r="D1190" s="66">
        <v>62.1</v>
      </c>
      <c r="E1190" s="61">
        <v>40</v>
      </c>
      <c r="F1190" s="118">
        <f t="shared" si="205"/>
        <v>3028.8244140000002</v>
      </c>
      <c r="G1190" s="50">
        <v>0.1</v>
      </c>
      <c r="H1190" s="83" t="s">
        <v>118</v>
      </c>
      <c r="I1190" s="84">
        <f t="shared" si="217"/>
        <v>2385.3238772316677</v>
      </c>
      <c r="J1190" s="27">
        <f t="shared" si="207"/>
        <v>11.926619386158338</v>
      </c>
      <c r="K1190" s="27" t="str">
        <f t="shared" si="208"/>
        <v>DEJAR</v>
      </c>
      <c r="L1190" s="27" t="str">
        <f t="shared" si="209"/>
        <v>DEJAR</v>
      </c>
      <c r="M1190" s="27" t="str">
        <f t="shared" si="210"/>
        <v>DEJAR</v>
      </c>
    </row>
    <row r="1191" spans="1:13" x14ac:dyDescent="0.25">
      <c r="A1191" t="s">
        <v>84</v>
      </c>
      <c r="B1191">
        <v>29</v>
      </c>
      <c r="C1191" s="61" t="s">
        <v>106</v>
      </c>
      <c r="D1191" s="66">
        <v>16.3</v>
      </c>
      <c r="E1191" s="61">
        <v>10</v>
      </c>
      <c r="F1191" s="118">
        <f t="shared" si="205"/>
        <v>208.67292599999999</v>
      </c>
      <c r="G1191" s="50">
        <v>0.1</v>
      </c>
      <c r="H1191" s="50" t="s">
        <v>119</v>
      </c>
      <c r="I1191" s="84">
        <f t="shared" ref="I1191:I1192" si="218">0.13647*D1191^2.38351</f>
        <v>105.75440558010409</v>
      </c>
      <c r="J1191" s="27">
        <f t="shared" si="207"/>
        <v>0.52877202790052036</v>
      </c>
      <c r="K1191" s="27" t="str">
        <f t="shared" si="208"/>
        <v>DEJAR</v>
      </c>
      <c r="L1191" s="27" t="str">
        <f t="shared" si="209"/>
        <v>DEJAR</v>
      </c>
      <c r="M1191" s="27" t="str">
        <f t="shared" si="210"/>
        <v>DEJAR</v>
      </c>
    </row>
    <row r="1192" spans="1:13" x14ac:dyDescent="0.25">
      <c r="A1192" t="s">
        <v>84</v>
      </c>
      <c r="B1192">
        <v>30</v>
      </c>
      <c r="C1192" s="61" t="s">
        <v>106</v>
      </c>
      <c r="D1192" s="66">
        <v>21.6</v>
      </c>
      <c r="E1192" s="61">
        <v>7</v>
      </c>
      <c r="F1192" s="118">
        <f t="shared" si="205"/>
        <v>366.43622400000004</v>
      </c>
      <c r="G1192" s="50">
        <v>0.1</v>
      </c>
      <c r="H1192" s="50" t="s">
        <v>119</v>
      </c>
      <c r="I1192" s="84">
        <f t="shared" si="218"/>
        <v>206.88121205996814</v>
      </c>
      <c r="J1192" s="27">
        <f t="shared" si="207"/>
        <v>1.0344060602998406</v>
      </c>
      <c r="K1192" s="27" t="str">
        <f t="shared" si="208"/>
        <v>DEJAR</v>
      </c>
      <c r="L1192" s="27" t="str">
        <f t="shared" si="209"/>
        <v>DEJAR</v>
      </c>
      <c r="M1192" s="27" t="str">
        <f t="shared" si="210"/>
        <v>DEJAR</v>
      </c>
    </row>
    <row r="1193" spans="1:13" x14ac:dyDescent="0.25">
      <c r="A1193" t="s">
        <v>84</v>
      </c>
      <c r="B1193">
        <v>31</v>
      </c>
      <c r="C1193" s="61" t="s">
        <v>95</v>
      </c>
      <c r="D1193" s="66">
        <v>44.7</v>
      </c>
      <c r="E1193" s="61">
        <v>23</v>
      </c>
      <c r="F1193" s="118">
        <f t="shared" si="205"/>
        <v>1569.299886</v>
      </c>
      <c r="G1193" s="50">
        <v>0.1</v>
      </c>
      <c r="H1193" s="83" t="s">
        <v>118</v>
      </c>
      <c r="I1193" s="84">
        <f>0.15991*D1193^2.32764</f>
        <v>1109.6791509218456</v>
      </c>
      <c r="J1193" s="27">
        <f t="shared" si="207"/>
        <v>5.5483957546092277</v>
      </c>
      <c r="K1193" s="27" t="str">
        <f t="shared" si="208"/>
        <v>DEJAR</v>
      </c>
      <c r="L1193" s="27" t="str">
        <f t="shared" si="209"/>
        <v>DEJAR</v>
      </c>
      <c r="M1193" s="27" t="str">
        <f t="shared" si="210"/>
        <v>DEJAR</v>
      </c>
    </row>
    <row r="1194" spans="1:13" x14ac:dyDescent="0.25">
      <c r="A1194" t="s">
        <v>84</v>
      </c>
      <c r="B1194">
        <v>32</v>
      </c>
      <c r="C1194" s="61" t="s">
        <v>106</v>
      </c>
      <c r="D1194" s="66">
        <v>38.6</v>
      </c>
      <c r="E1194" s="61">
        <v>9</v>
      </c>
      <c r="F1194" s="118">
        <f t="shared" si="205"/>
        <v>1170.2145840000001</v>
      </c>
      <c r="G1194" s="50">
        <v>0.1</v>
      </c>
      <c r="H1194" s="50" t="s">
        <v>119</v>
      </c>
      <c r="I1194" s="84">
        <f>0.13647*D1194^2.38351</f>
        <v>825.43693536358558</v>
      </c>
      <c r="J1194" s="27">
        <f t="shared" si="207"/>
        <v>4.1271846768179277</v>
      </c>
      <c r="K1194" s="27" t="str">
        <f t="shared" si="208"/>
        <v>DEJAR</v>
      </c>
      <c r="L1194" s="27" t="str">
        <f t="shared" si="209"/>
        <v>DEJAR</v>
      </c>
      <c r="M1194" s="27" t="str">
        <f t="shared" si="210"/>
        <v>DEJAR</v>
      </c>
    </row>
    <row r="1195" spans="1:13" x14ac:dyDescent="0.25">
      <c r="A1195" t="s">
        <v>84</v>
      </c>
      <c r="B1195">
        <v>33</v>
      </c>
      <c r="C1195" s="61" t="s">
        <v>95</v>
      </c>
      <c r="D1195" s="66">
        <v>23.5</v>
      </c>
      <c r="E1195" s="61">
        <v>18</v>
      </c>
      <c r="F1195" s="118">
        <f t="shared" si="205"/>
        <v>433.73714999999999</v>
      </c>
      <c r="G1195" s="50">
        <v>0.1</v>
      </c>
      <c r="H1195" s="83" t="s">
        <v>118</v>
      </c>
      <c r="I1195" s="84">
        <f>0.15991*D1195^2.32764</f>
        <v>248.44371931971969</v>
      </c>
      <c r="J1195" s="27">
        <f t="shared" si="207"/>
        <v>1.2422185965985983</v>
      </c>
      <c r="K1195" s="27" t="str">
        <f t="shared" si="208"/>
        <v>DEJAR</v>
      </c>
      <c r="L1195" s="27" t="str">
        <f t="shared" si="209"/>
        <v>DEJAR</v>
      </c>
      <c r="M1195" s="27" t="str">
        <f t="shared" si="210"/>
        <v>DEJAR</v>
      </c>
    </row>
    <row r="1196" spans="1:13" x14ac:dyDescent="0.25">
      <c r="A1196" t="s">
        <v>84</v>
      </c>
      <c r="B1196">
        <v>34</v>
      </c>
      <c r="C1196" s="61" t="s">
        <v>106</v>
      </c>
      <c r="D1196" s="66">
        <v>29.9</v>
      </c>
      <c r="E1196" s="61">
        <v>11</v>
      </c>
      <c r="F1196" s="118">
        <f t="shared" si="205"/>
        <v>702.15545399999985</v>
      </c>
      <c r="G1196" s="50">
        <v>0.1</v>
      </c>
      <c r="H1196" s="50" t="s">
        <v>119</v>
      </c>
      <c r="I1196" s="84">
        <f>0.13647*D1196^2.38351</f>
        <v>449.07018873644921</v>
      </c>
      <c r="J1196" s="27">
        <f t="shared" si="207"/>
        <v>2.2453509436822459</v>
      </c>
      <c r="K1196" s="27" t="str">
        <f t="shared" si="208"/>
        <v>DEJAR</v>
      </c>
      <c r="L1196" s="27" t="str">
        <f t="shared" si="209"/>
        <v>DEJAR</v>
      </c>
      <c r="M1196" s="27" t="str">
        <f t="shared" si="210"/>
        <v>DEJAR</v>
      </c>
    </row>
    <row r="1197" spans="1:13" x14ac:dyDescent="0.25">
      <c r="A1197" t="s">
        <v>84</v>
      </c>
      <c r="B1197">
        <v>35</v>
      </c>
      <c r="C1197" s="61" t="s">
        <v>95</v>
      </c>
      <c r="D1197" s="66">
        <v>38.200000000000003</v>
      </c>
      <c r="E1197" s="61">
        <v>19</v>
      </c>
      <c r="F1197" s="118">
        <f t="shared" si="205"/>
        <v>1146.0870960000002</v>
      </c>
      <c r="G1197" s="50">
        <v>0.1</v>
      </c>
      <c r="H1197" s="83" t="s">
        <v>118</v>
      </c>
      <c r="I1197" s="84">
        <f>0.15991*D1197^2.32764</f>
        <v>769.74980813595096</v>
      </c>
      <c r="J1197" s="27">
        <f t="shared" si="207"/>
        <v>3.8487490406797544</v>
      </c>
      <c r="K1197" s="27" t="str">
        <f t="shared" si="208"/>
        <v>DEJAR</v>
      </c>
      <c r="L1197" s="27" t="str">
        <f t="shared" si="209"/>
        <v>DEJAR</v>
      </c>
      <c r="M1197" s="27" t="str">
        <f t="shared" si="210"/>
        <v>DEJAR</v>
      </c>
    </row>
    <row r="1198" spans="1:13" x14ac:dyDescent="0.25">
      <c r="A1198" t="s">
        <v>84</v>
      </c>
      <c r="B1198">
        <v>36</v>
      </c>
      <c r="C1198" s="61" t="s">
        <v>106</v>
      </c>
      <c r="D1198" s="66">
        <v>33.4</v>
      </c>
      <c r="E1198" s="61">
        <v>14</v>
      </c>
      <c r="F1198" s="118">
        <f t="shared" si="205"/>
        <v>876.16082399999993</v>
      </c>
      <c r="G1198" s="50">
        <v>0.1</v>
      </c>
      <c r="H1198" s="50" t="s">
        <v>119</v>
      </c>
      <c r="I1198" s="84">
        <f t="shared" ref="I1198:I1199" si="219">0.13647*D1198^2.38351</f>
        <v>584.65831778656059</v>
      </c>
      <c r="J1198" s="27">
        <f t="shared" si="207"/>
        <v>2.9232915889328028</v>
      </c>
      <c r="K1198" s="27" t="str">
        <f t="shared" si="208"/>
        <v>DEJAR</v>
      </c>
      <c r="L1198" s="27" t="str">
        <f t="shared" si="209"/>
        <v>DEJAR</v>
      </c>
      <c r="M1198" s="27" t="str">
        <f t="shared" si="210"/>
        <v>DEJAR</v>
      </c>
    </row>
    <row r="1199" spans="1:13" x14ac:dyDescent="0.25">
      <c r="A1199" t="s">
        <v>84</v>
      </c>
      <c r="B1199">
        <v>37</v>
      </c>
      <c r="C1199" s="61" t="s">
        <v>106</v>
      </c>
      <c r="D1199" s="66">
        <v>35.5</v>
      </c>
      <c r="E1199" s="61">
        <v>9</v>
      </c>
      <c r="F1199" s="118">
        <f t="shared" si="205"/>
        <v>989.80034999999998</v>
      </c>
      <c r="G1199" s="50">
        <v>0.1</v>
      </c>
      <c r="H1199" s="50" t="s">
        <v>119</v>
      </c>
      <c r="I1199" s="84">
        <f t="shared" si="219"/>
        <v>676.11718300342079</v>
      </c>
      <c r="J1199" s="27">
        <f t="shared" si="207"/>
        <v>3.3805859150171038</v>
      </c>
      <c r="K1199" s="27" t="str">
        <f t="shared" si="208"/>
        <v>DEJAR</v>
      </c>
      <c r="L1199" s="27" t="str">
        <f t="shared" si="209"/>
        <v>DEJAR</v>
      </c>
      <c r="M1199" s="27" t="str">
        <f t="shared" si="210"/>
        <v>DEJAR</v>
      </c>
    </row>
    <row r="1200" spans="1:13" x14ac:dyDescent="0.25">
      <c r="A1200" t="s">
        <v>84</v>
      </c>
      <c r="B1200">
        <v>38</v>
      </c>
      <c r="C1200" s="61" t="s">
        <v>95</v>
      </c>
      <c r="D1200" s="66">
        <v>33</v>
      </c>
      <c r="E1200" s="61">
        <v>18</v>
      </c>
      <c r="F1200" s="118">
        <f t="shared" si="205"/>
        <v>855.30060000000003</v>
      </c>
      <c r="G1200" s="50">
        <v>0.1</v>
      </c>
      <c r="H1200" s="83" t="s">
        <v>118</v>
      </c>
      <c r="I1200" s="84">
        <f t="shared" ref="I1200:I1201" si="220">0.15991*D1200^2.32764</f>
        <v>547.55709445380046</v>
      </c>
      <c r="J1200" s="27">
        <f t="shared" si="207"/>
        <v>2.7377854722690018</v>
      </c>
      <c r="K1200" s="27" t="str">
        <f t="shared" si="208"/>
        <v>DEJAR</v>
      </c>
      <c r="L1200" s="27" t="str">
        <f t="shared" si="209"/>
        <v>DEJAR</v>
      </c>
      <c r="M1200" s="27" t="str">
        <f t="shared" si="210"/>
        <v>DEJAR</v>
      </c>
    </row>
    <row r="1201" spans="1:13" x14ac:dyDescent="0.25">
      <c r="A1201" t="s">
        <v>84</v>
      </c>
      <c r="B1201">
        <v>39</v>
      </c>
      <c r="C1201" s="61" t="s">
        <v>95</v>
      </c>
      <c r="D1201" s="66">
        <v>36</v>
      </c>
      <c r="E1201" s="61">
        <v>20</v>
      </c>
      <c r="F1201" s="118">
        <f t="shared" si="205"/>
        <v>1017.8783999999999</v>
      </c>
      <c r="G1201" s="50">
        <v>0.1</v>
      </c>
      <c r="H1201" s="83" t="s">
        <v>118</v>
      </c>
      <c r="I1201" s="84">
        <f t="shared" si="220"/>
        <v>670.48269942934951</v>
      </c>
      <c r="J1201" s="27">
        <f t="shared" si="207"/>
        <v>3.3524134971467472</v>
      </c>
      <c r="K1201" s="27" t="str">
        <f t="shared" si="208"/>
        <v>DEJAR</v>
      </c>
      <c r="L1201" s="27" t="str">
        <f t="shared" si="209"/>
        <v>DEJAR</v>
      </c>
      <c r="M1201" s="27" t="str">
        <f t="shared" si="210"/>
        <v>DEJAR</v>
      </c>
    </row>
    <row r="1202" spans="1:13" x14ac:dyDescent="0.25">
      <c r="A1202" t="s">
        <v>84</v>
      </c>
      <c r="B1202">
        <v>40</v>
      </c>
      <c r="C1202" s="61" t="s">
        <v>106</v>
      </c>
      <c r="D1202" s="66">
        <v>17.100000000000001</v>
      </c>
      <c r="E1202" s="61">
        <v>9</v>
      </c>
      <c r="F1202" s="118">
        <f t="shared" si="205"/>
        <v>229.65881400000001</v>
      </c>
      <c r="G1202" s="50">
        <v>0.1</v>
      </c>
      <c r="H1202" s="50" t="s">
        <v>119</v>
      </c>
      <c r="I1202" s="84">
        <f t="shared" ref="I1202:I1205" si="221">0.13647*D1202^2.38351</f>
        <v>118.5484146786614</v>
      </c>
      <c r="J1202" s="27">
        <f t="shared" si="207"/>
        <v>0.59274207339330698</v>
      </c>
      <c r="K1202" s="27" t="str">
        <f t="shared" si="208"/>
        <v>DEJAR</v>
      </c>
      <c r="L1202" s="27" t="str">
        <f t="shared" si="209"/>
        <v>DEJAR</v>
      </c>
      <c r="M1202" s="27" t="str">
        <f t="shared" si="210"/>
        <v>DEJAR</v>
      </c>
    </row>
    <row r="1203" spans="1:13" x14ac:dyDescent="0.25">
      <c r="A1203" t="s">
        <v>84</v>
      </c>
      <c r="B1203">
        <v>41</v>
      </c>
      <c r="C1203" s="61" t="s">
        <v>106</v>
      </c>
      <c r="D1203" s="66">
        <v>19.600000000000001</v>
      </c>
      <c r="E1203" s="61">
        <v>6</v>
      </c>
      <c r="F1203" s="118">
        <f t="shared" si="205"/>
        <v>301.71926400000007</v>
      </c>
      <c r="G1203" s="50">
        <v>0.1</v>
      </c>
      <c r="H1203" s="50" t="s">
        <v>119</v>
      </c>
      <c r="I1203" s="84">
        <f t="shared" si="221"/>
        <v>164.1128018733969</v>
      </c>
      <c r="J1203" s="27">
        <f t="shared" si="207"/>
        <v>0.82056400936698448</v>
      </c>
      <c r="K1203" s="27" t="str">
        <f t="shared" si="208"/>
        <v>DEJAR</v>
      </c>
      <c r="L1203" s="27" t="str">
        <f t="shared" si="209"/>
        <v>DEJAR</v>
      </c>
      <c r="M1203" s="27" t="str">
        <f t="shared" si="210"/>
        <v>DEJAR</v>
      </c>
    </row>
    <row r="1204" spans="1:13" x14ac:dyDescent="0.25">
      <c r="A1204" t="s">
        <v>84</v>
      </c>
      <c r="B1204">
        <v>42</v>
      </c>
      <c r="C1204" s="61" t="s">
        <v>106</v>
      </c>
      <c r="D1204" s="66">
        <v>18.5</v>
      </c>
      <c r="E1204" s="61">
        <v>5</v>
      </c>
      <c r="F1204" s="118">
        <f t="shared" si="205"/>
        <v>268.80315000000002</v>
      </c>
      <c r="G1204" s="50">
        <v>0.1</v>
      </c>
      <c r="H1204" s="50" t="s">
        <v>119</v>
      </c>
      <c r="I1204" s="84">
        <f t="shared" si="221"/>
        <v>143.00580858322684</v>
      </c>
      <c r="J1204" s="27">
        <f t="shared" si="207"/>
        <v>0.71502904291613412</v>
      </c>
      <c r="K1204" s="27" t="str">
        <f t="shared" si="208"/>
        <v>DEJAR</v>
      </c>
      <c r="L1204" s="27" t="str">
        <f t="shared" si="209"/>
        <v>DEJAR</v>
      </c>
      <c r="M1204" s="27" t="str">
        <f t="shared" si="210"/>
        <v>DEJAR</v>
      </c>
    </row>
    <row r="1205" spans="1:13" x14ac:dyDescent="0.25">
      <c r="A1205" t="s">
        <v>84</v>
      </c>
      <c r="B1205">
        <v>43</v>
      </c>
      <c r="C1205" s="61" t="s">
        <v>106</v>
      </c>
      <c r="D1205" s="66">
        <v>19.600000000000001</v>
      </c>
      <c r="E1205" s="61">
        <v>6</v>
      </c>
      <c r="F1205" s="118">
        <f t="shared" si="205"/>
        <v>301.71926400000007</v>
      </c>
      <c r="G1205" s="50">
        <v>0.1</v>
      </c>
      <c r="H1205" s="50" t="s">
        <v>119</v>
      </c>
      <c r="I1205" s="84">
        <f t="shared" si="221"/>
        <v>164.1128018733969</v>
      </c>
      <c r="J1205" s="27">
        <f t="shared" si="207"/>
        <v>0.82056400936698448</v>
      </c>
      <c r="K1205" s="27" t="str">
        <f t="shared" si="208"/>
        <v>DEJAR</v>
      </c>
      <c r="L1205" s="27" t="str">
        <f t="shared" si="209"/>
        <v>DEJAR</v>
      </c>
      <c r="M1205" s="27" t="str">
        <f t="shared" si="210"/>
        <v>DEJAR</v>
      </c>
    </row>
    <row r="1206" spans="1:13" x14ac:dyDescent="0.25">
      <c r="A1206" t="s">
        <v>84</v>
      </c>
      <c r="B1206">
        <v>44</v>
      </c>
      <c r="C1206" s="61" t="s">
        <v>95</v>
      </c>
      <c r="D1206" s="66">
        <v>53.4</v>
      </c>
      <c r="E1206" s="61">
        <v>28</v>
      </c>
      <c r="F1206" s="118">
        <f t="shared" si="205"/>
        <v>2239.6152240000001</v>
      </c>
      <c r="G1206" s="50">
        <v>0.1</v>
      </c>
      <c r="H1206" s="83" t="s">
        <v>118</v>
      </c>
      <c r="I1206" s="84">
        <f>0.15991*D1206^2.32764</f>
        <v>1678.6871066288004</v>
      </c>
      <c r="J1206" s="27">
        <f t="shared" si="207"/>
        <v>8.393435533144002</v>
      </c>
      <c r="K1206" s="27" t="str">
        <f t="shared" si="208"/>
        <v>DEJAR</v>
      </c>
      <c r="L1206" s="27" t="str">
        <f t="shared" si="209"/>
        <v>DEJAR</v>
      </c>
      <c r="M1206" s="27" t="str">
        <f t="shared" si="210"/>
        <v>DEJAR</v>
      </c>
    </row>
    <row r="1207" spans="1:13" x14ac:dyDescent="0.25">
      <c r="A1207" t="s">
        <v>84</v>
      </c>
      <c r="B1207">
        <v>45</v>
      </c>
      <c r="C1207" s="61" t="s">
        <v>106</v>
      </c>
      <c r="D1207" s="66">
        <v>17.2</v>
      </c>
      <c r="E1207" s="61">
        <v>5</v>
      </c>
      <c r="F1207" s="118">
        <f t="shared" si="205"/>
        <v>232.35273599999996</v>
      </c>
      <c r="G1207" s="50">
        <v>0.1</v>
      </c>
      <c r="H1207" s="50" t="s">
        <v>119</v>
      </c>
      <c r="I1207" s="84">
        <f>0.13647*D1207^2.38351</f>
        <v>120.20750968079929</v>
      </c>
      <c r="J1207" s="27">
        <f t="shared" si="207"/>
        <v>0.60103754840399648</v>
      </c>
      <c r="K1207" s="27" t="str">
        <f t="shared" si="208"/>
        <v>DEJAR</v>
      </c>
      <c r="L1207" s="27" t="str">
        <f t="shared" si="209"/>
        <v>DEJAR</v>
      </c>
      <c r="M1207" s="27" t="str">
        <f t="shared" si="210"/>
        <v>DEJAR</v>
      </c>
    </row>
    <row r="1208" spans="1:13" x14ac:dyDescent="0.25">
      <c r="A1208" t="s">
        <v>84</v>
      </c>
      <c r="B1208">
        <v>46</v>
      </c>
      <c r="C1208" s="61" t="s">
        <v>95</v>
      </c>
      <c r="D1208" s="66">
        <v>18.100000000000001</v>
      </c>
      <c r="E1208" s="61">
        <v>12</v>
      </c>
      <c r="F1208" s="118">
        <f t="shared" si="205"/>
        <v>257.30489400000005</v>
      </c>
      <c r="G1208" s="50">
        <v>0.1</v>
      </c>
      <c r="H1208" s="83" t="s">
        <v>118</v>
      </c>
      <c r="I1208" s="84">
        <f>0.15991*D1208^2.32764</f>
        <v>135.30024446180306</v>
      </c>
      <c r="J1208" s="27">
        <f t="shared" si="207"/>
        <v>0.67650122230901522</v>
      </c>
      <c r="K1208" s="27" t="str">
        <f t="shared" si="208"/>
        <v>DEJAR</v>
      </c>
      <c r="L1208" s="27" t="str">
        <f t="shared" si="209"/>
        <v>DEJAR</v>
      </c>
      <c r="M1208" s="27" t="str">
        <f t="shared" si="210"/>
        <v>DEJAR</v>
      </c>
    </row>
    <row r="1209" spans="1:13" x14ac:dyDescent="0.25">
      <c r="A1209" t="s">
        <v>84</v>
      </c>
      <c r="B1209">
        <v>47</v>
      </c>
      <c r="C1209" s="61" t="s">
        <v>106</v>
      </c>
      <c r="D1209" s="66">
        <v>21.3</v>
      </c>
      <c r="E1209" s="61">
        <v>6</v>
      </c>
      <c r="F1209" s="118">
        <f t="shared" si="205"/>
        <v>356.32812600000005</v>
      </c>
      <c r="G1209" s="50">
        <v>0.1</v>
      </c>
      <c r="H1209" s="50" t="s">
        <v>119</v>
      </c>
      <c r="I1209" s="84">
        <f>0.13647*D1209^2.38351</f>
        <v>200.09823603943784</v>
      </c>
      <c r="J1209" s="27">
        <f t="shared" si="207"/>
        <v>1.000491180197189</v>
      </c>
      <c r="K1209" s="27" t="str">
        <f t="shared" si="208"/>
        <v>DEJAR</v>
      </c>
      <c r="L1209" s="27" t="str">
        <f t="shared" si="209"/>
        <v>DEJAR</v>
      </c>
      <c r="M1209" s="27" t="str">
        <f t="shared" si="210"/>
        <v>DEJAR</v>
      </c>
    </row>
    <row r="1210" spans="1:13" x14ac:dyDescent="0.25">
      <c r="A1210" t="s">
        <v>84</v>
      </c>
      <c r="B1210">
        <v>48</v>
      </c>
      <c r="C1210" s="61" t="s">
        <v>95</v>
      </c>
      <c r="D1210" s="66">
        <v>19.5</v>
      </c>
      <c r="E1210" s="61">
        <v>14</v>
      </c>
      <c r="F1210" s="118">
        <f t="shared" si="205"/>
        <v>298.64834999999999</v>
      </c>
      <c r="G1210" s="50">
        <v>0.1</v>
      </c>
      <c r="H1210" s="83" t="s">
        <v>118</v>
      </c>
      <c r="I1210" s="84">
        <f t="shared" ref="I1210:I1212" si="222">0.15991*D1210^2.32764</f>
        <v>160.9206529416729</v>
      </c>
      <c r="J1210" s="27">
        <f t="shared" si="207"/>
        <v>0.80460326470836452</v>
      </c>
      <c r="K1210" s="27" t="str">
        <f t="shared" si="208"/>
        <v>DEJAR</v>
      </c>
      <c r="L1210" s="27" t="str">
        <f t="shared" si="209"/>
        <v>DEJAR</v>
      </c>
      <c r="M1210" s="27" t="str">
        <f t="shared" si="210"/>
        <v>DEJAR</v>
      </c>
    </row>
    <row r="1211" spans="1:13" x14ac:dyDescent="0.25">
      <c r="A1211" t="s">
        <v>84</v>
      </c>
      <c r="B1211">
        <v>49</v>
      </c>
      <c r="C1211" s="61" t="s">
        <v>95</v>
      </c>
      <c r="D1211" s="66">
        <v>49.6</v>
      </c>
      <c r="E1211" s="61">
        <v>23</v>
      </c>
      <c r="F1211" s="118">
        <f t="shared" si="205"/>
        <v>1932.2096640000002</v>
      </c>
      <c r="G1211" s="50">
        <v>0.1</v>
      </c>
      <c r="H1211" s="83" t="s">
        <v>118</v>
      </c>
      <c r="I1211" s="84">
        <f t="shared" si="222"/>
        <v>1413.6652832645716</v>
      </c>
      <c r="J1211" s="27">
        <f t="shared" si="207"/>
        <v>7.068326416322857</v>
      </c>
      <c r="K1211" s="27" t="str">
        <f t="shared" si="208"/>
        <v>DEJAR</v>
      </c>
      <c r="L1211" s="27" t="str">
        <f t="shared" si="209"/>
        <v>DEJAR</v>
      </c>
      <c r="M1211" s="27" t="str">
        <f t="shared" si="210"/>
        <v>DEJAR</v>
      </c>
    </row>
    <row r="1212" spans="1:13" x14ac:dyDescent="0.25">
      <c r="A1212" t="s">
        <v>84</v>
      </c>
      <c r="B1212">
        <v>50</v>
      </c>
      <c r="C1212" s="61" t="s">
        <v>95</v>
      </c>
      <c r="D1212" s="66">
        <v>32.1</v>
      </c>
      <c r="E1212" s="61">
        <v>30</v>
      </c>
      <c r="F1212" s="118">
        <f t="shared" si="205"/>
        <v>809.28401400000007</v>
      </c>
      <c r="G1212" s="50">
        <v>0.1</v>
      </c>
      <c r="H1212" s="83" t="s">
        <v>118</v>
      </c>
      <c r="I1212" s="84">
        <f t="shared" si="222"/>
        <v>513.4249824145511</v>
      </c>
      <c r="J1212" s="27">
        <f t="shared" si="207"/>
        <v>2.5671249120727557</v>
      </c>
      <c r="K1212" s="27" t="str">
        <f t="shared" si="208"/>
        <v>DEJAR</v>
      </c>
      <c r="L1212" s="27" t="str">
        <f t="shared" si="209"/>
        <v>DEJAR</v>
      </c>
      <c r="M1212" s="27" t="str">
        <f t="shared" si="210"/>
        <v>DEJAR</v>
      </c>
    </row>
    <row r="1213" spans="1:13" x14ac:dyDescent="0.25">
      <c r="A1213" t="s">
        <v>84</v>
      </c>
      <c r="B1213">
        <v>51</v>
      </c>
      <c r="C1213" s="61" t="s">
        <v>106</v>
      </c>
      <c r="D1213" s="66">
        <v>19.100000000000001</v>
      </c>
      <c r="E1213" s="61">
        <v>10</v>
      </c>
      <c r="F1213" s="118">
        <f t="shared" si="205"/>
        <v>286.52177400000005</v>
      </c>
      <c r="G1213" s="50">
        <v>0.1</v>
      </c>
      <c r="H1213" s="50" t="s">
        <v>119</v>
      </c>
      <c r="I1213" s="84">
        <f t="shared" ref="I1213:I1215" si="223">0.13647*D1213^2.38351</f>
        <v>154.30963099368506</v>
      </c>
      <c r="J1213" s="27">
        <f t="shared" si="207"/>
        <v>0.77154815496842521</v>
      </c>
      <c r="K1213" s="27" t="str">
        <f t="shared" si="208"/>
        <v>DEJAR</v>
      </c>
      <c r="L1213" s="27" t="str">
        <f t="shared" si="209"/>
        <v>DEJAR</v>
      </c>
      <c r="M1213" s="27" t="str">
        <f t="shared" si="210"/>
        <v>DEJAR</v>
      </c>
    </row>
    <row r="1214" spans="1:13" x14ac:dyDescent="0.25">
      <c r="A1214" t="s">
        <v>84</v>
      </c>
      <c r="B1214">
        <v>52</v>
      </c>
      <c r="C1214" s="61" t="s">
        <v>106</v>
      </c>
      <c r="D1214" s="66">
        <v>17</v>
      </c>
      <c r="E1214" s="61">
        <v>10</v>
      </c>
      <c r="F1214" s="118">
        <f t="shared" si="205"/>
        <v>226.98060000000001</v>
      </c>
      <c r="G1214" s="50">
        <v>0.1</v>
      </c>
      <c r="H1214" s="50" t="s">
        <v>119</v>
      </c>
      <c r="I1214" s="84">
        <f t="shared" si="223"/>
        <v>116.90268878718483</v>
      </c>
      <c r="J1214" s="27">
        <f t="shared" si="207"/>
        <v>0.58451344393592408</v>
      </c>
      <c r="K1214" s="27" t="str">
        <f t="shared" si="208"/>
        <v>DEJAR</v>
      </c>
      <c r="L1214" s="27" t="str">
        <f t="shared" si="209"/>
        <v>DEJAR</v>
      </c>
      <c r="M1214" s="27" t="str">
        <f t="shared" si="210"/>
        <v>DEJAR</v>
      </c>
    </row>
    <row r="1215" spans="1:13" x14ac:dyDescent="0.25">
      <c r="A1215" t="s">
        <v>84</v>
      </c>
      <c r="B1215">
        <v>53</v>
      </c>
      <c r="C1215" s="61" t="s">
        <v>106</v>
      </c>
      <c r="D1215" s="66">
        <v>21</v>
      </c>
      <c r="E1215" s="61">
        <v>10</v>
      </c>
      <c r="F1215" s="118">
        <f t="shared" si="205"/>
        <v>346.3614</v>
      </c>
      <c r="G1215" s="50">
        <v>0.1</v>
      </c>
      <c r="H1215" s="50" t="s">
        <v>119</v>
      </c>
      <c r="I1215" s="84">
        <f t="shared" si="223"/>
        <v>193.44615534703902</v>
      </c>
      <c r="J1215" s="27">
        <f t="shared" si="207"/>
        <v>0.96723077673519509</v>
      </c>
      <c r="K1215" s="27" t="str">
        <f t="shared" si="208"/>
        <v>DEJAR</v>
      </c>
      <c r="L1215" s="27" t="str">
        <f t="shared" si="209"/>
        <v>DEJAR</v>
      </c>
      <c r="M1215" s="27" t="str">
        <f t="shared" si="210"/>
        <v>DEJAR</v>
      </c>
    </row>
    <row r="1216" spans="1:13" x14ac:dyDescent="0.25">
      <c r="A1216" t="s">
        <v>84</v>
      </c>
      <c r="B1216">
        <v>54</v>
      </c>
      <c r="C1216" s="61" t="s">
        <v>95</v>
      </c>
      <c r="D1216" s="66">
        <v>59.3</v>
      </c>
      <c r="E1216" s="61">
        <v>30</v>
      </c>
      <c r="F1216" s="118">
        <f t="shared" si="205"/>
        <v>2761.8512459999997</v>
      </c>
      <c r="G1216" s="50">
        <v>0.1</v>
      </c>
      <c r="H1216" s="83" t="s">
        <v>118</v>
      </c>
      <c r="I1216" s="84">
        <f>0.15991*D1216^2.32764</f>
        <v>2142.4399091675473</v>
      </c>
      <c r="J1216" s="27">
        <f t="shared" si="207"/>
        <v>10.712199545837736</v>
      </c>
      <c r="K1216" s="27" t="str">
        <f t="shared" si="208"/>
        <v>DEJAR</v>
      </c>
      <c r="L1216" s="27" t="str">
        <f t="shared" si="209"/>
        <v>DEJAR</v>
      </c>
      <c r="M1216" s="27" t="str">
        <f t="shared" si="210"/>
        <v>DEJAR</v>
      </c>
    </row>
    <row r="1217" spans="1:13" x14ac:dyDescent="0.25">
      <c r="A1217" t="s">
        <v>84</v>
      </c>
      <c r="B1217">
        <v>55</v>
      </c>
      <c r="C1217" s="61" t="s">
        <v>106</v>
      </c>
      <c r="D1217" s="66">
        <v>18.8</v>
      </c>
      <c r="E1217" s="61">
        <v>10</v>
      </c>
      <c r="F1217" s="118">
        <f t="shared" si="205"/>
        <v>277.59177600000004</v>
      </c>
      <c r="G1217" s="50">
        <v>0.1</v>
      </c>
      <c r="H1217" s="50" t="s">
        <v>119</v>
      </c>
      <c r="I1217" s="84">
        <f>0.13647*D1217^2.38351</f>
        <v>148.59533207280828</v>
      </c>
      <c r="J1217" s="27">
        <f t="shared" si="207"/>
        <v>0.74297666036404142</v>
      </c>
      <c r="K1217" s="27" t="str">
        <f t="shared" si="208"/>
        <v>DEJAR</v>
      </c>
      <c r="L1217" s="27" t="str">
        <f t="shared" si="209"/>
        <v>DEJAR</v>
      </c>
      <c r="M1217" s="27" t="str">
        <f t="shared" si="210"/>
        <v>DEJAR</v>
      </c>
    </row>
    <row r="1218" spans="1:13" x14ac:dyDescent="0.25">
      <c r="A1218" t="s">
        <v>84</v>
      </c>
      <c r="B1218">
        <v>56</v>
      </c>
      <c r="C1218" s="61" t="s">
        <v>95</v>
      </c>
      <c r="D1218" s="66">
        <v>46.5</v>
      </c>
      <c r="E1218" s="61">
        <v>30</v>
      </c>
      <c r="F1218" s="118">
        <f t="shared" si="205"/>
        <v>1698.2311500000001</v>
      </c>
      <c r="G1218" s="50">
        <v>0.1</v>
      </c>
      <c r="H1218" s="83" t="s">
        <v>118</v>
      </c>
      <c r="I1218" s="84">
        <f>0.15991*D1218^2.32764</f>
        <v>1216.4823568030693</v>
      </c>
      <c r="J1218" s="27">
        <f t="shared" si="207"/>
        <v>6.0824117840153455</v>
      </c>
      <c r="K1218" s="27" t="str">
        <f t="shared" si="208"/>
        <v>DEJAR</v>
      </c>
      <c r="L1218" s="27" t="str">
        <f t="shared" si="209"/>
        <v>DEJAR</v>
      </c>
      <c r="M1218" s="27" t="str">
        <f t="shared" si="210"/>
        <v>DEJAR</v>
      </c>
    </row>
    <row r="1219" spans="1:13" x14ac:dyDescent="0.25">
      <c r="A1219" t="s">
        <v>84</v>
      </c>
      <c r="B1219">
        <v>57</v>
      </c>
      <c r="C1219" s="61" t="s">
        <v>106</v>
      </c>
      <c r="D1219" s="66">
        <v>18</v>
      </c>
      <c r="E1219" s="61">
        <v>12</v>
      </c>
      <c r="F1219" s="118">
        <f t="shared" ref="F1219:F1282" si="224">(3.1416/4)*D1219^2</f>
        <v>254.46959999999999</v>
      </c>
      <c r="G1219" s="50">
        <v>0.1</v>
      </c>
      <c r="H1219" s="50" t="s">
        <v>119</v>
      </c>
      <c r="I1219" s="84">
        <f>0.13647*D1219^2.38351</f>
        <v>133.96512701589552</v>
      </c>
      <c r="J1219" s="27">
        <f t="shared" ref="J1219:J1282" si="225">((I1219/1000)*0.5)/G1219</f>
        <v>0.66982563507947757</v>
      </c>
      <c r="K1219" s="27" t="str">
        <f t="shared" ref="K1219:K1282" si="226">+IF(D1219&gt;=10,"DEJAR","DEPURAR")</f>
        <v>DEJAR</v>
      </c>
      <c r="L1219" s="27" t="str">
        <f t="shared" ref="L1219:L1282" si="227">+IF(E1219&gt;=5,"DEJAR","DEPURAR")</f>
        <v>DEJAR</v>
      </c>
      <c r="M1219" s="27" t="str">
        <f t="shared" ref="M1219:M1282" si="228">+IF(AND(K1219="DEJAR",L1219="DEJAR"),"DEJAR","DEPURAR")</f>
        <v>DEJAR</v>
      </c>
    </row>
    <row r="1220" spans="1:13" x14ac:dyDescent="0.25">
      <c r="A1220" t="s">
        <v>85</v>
      </c>
      <c r="B1220">
        <v>1</v>
      </c>
      <c r="C1220" s="61" t="s">
        <v>95</v>
      </c>
      <c r="D1220" s="66">
        <v>33.4</v>
      </c>
      <c r="E1220" s="61">
        <v>17</v>
      </c>
      <c r="F1220" s="118">
        <f t="shared" si="224"/>
        <v>876.16082399999993</v>
      </c>
      <c r="G1220" s="50">
        <v>0.1</v>
      </c>
      <c r="H1220" s="83" t="s">
        <v>118</v>
      </c>
      <c r="I1220" s="84">
        <f t="shared" ref="I1220:I1222" si="229">0.15991*D1220^2.32764</f>
        <v>563.13023971229939</v>
      </c>
      <c r="J1220" s="27">
        <f t="shared" si="225"/>
        <v>2.8156511985614965</v>
      </c>
      <c r="K1220" s="27" t="str">
        <f t="shared" si="226"/>
        <v>DEJAR</v>
      </c>
      <c r="L1220" s="27" t="str">
        <f t="shared" si="227"/>
        <v>DEJAR</v>
      </c>
      <c r="M1220" s="27" t="str">
        <f t="shared" si="228"/>
        <v>DEJAR</v>
      </c>
    </row>
    <row r="1221" spans="1:13" x14ac:dyDescent="0.25">
      <c r="A1221" t="s">
        <v>85</v>
      </c>
      <c r="B1221">
        <v>2</v>
      </c>
      <c r="C1221" s="61" t="s">
        <v>95</v>
      </c>
      <c r="D1221" s="66">
        <v>36.700000000000003</v>
      </c>
      <c r="E1221" s="61">
        <v>19</v>
      </c>
      <c r="F1221" s="118">
        <f t="shared" si="224"/>
        <v>1057.8474060000001</v>
      </c>
      <c r="G1221" s="50">
        <v>0.1</v>
      </c>
      <c r="H1221" s="83" t="s">
        <v>118</v>
      </c>
      <c r="I1221" s="84">
        <f t="shared" si="229"/>
        <v>701.22104409293627</v>
      </c>
      <c r="J1221" s="27">
        <f t="shared" si="225"/>
        <v>3.5061052204646814</v>
      </c>
      <c r="K1221" s="27" t="str">
        <f t="shared" si="226"/>
        <v>DEJAR</v>
      </c>
      <c r="L1221" s="27" t="str">
        <f t="shared" si="227"/>
        <v>DEJAR</v>
      </c>
      <c r="M1221" s="27" t="str">
        <f t="shared" si="228"/>
        <v>DEJAR</v>
      </c>
    </row>
    <row r="1222" spans="1:13" x14ac:dyDescent="0.25">
      <c r="A1222" t="s">
        <v>85</v>
      </c>
      <c r="B1222">
        <v>3</v>
      </c>
      <c r="C1222" s="61" t="s">
        <v>95</v>
      </c>
      <c r="D1222" s="66">
        <v>40.200000000000003</v>
      </c>
      <c r="E1222" s="61">
        <v>20</v>
      </c>
      <c r="F1222" s="118">
        <f t="shared" si="224"/>
        <v>1269.2378160000001</v>
      </c>
      <c r="G1222" s="50">
        <v>0.1</v>
      </c>
      <c r="H1222" s="83" t="s">
        <v>118</v>
      </c>
      <c r="I1222" s="84">
        <f t="shared" si="229"/>
        <v>866.83483047776963</v>
      </c>
      <c r="J1222" s="27">
        <f t="shared" si="225"/>
        <v>4.3341741523888482</v>
      </c>
      <c r="K1222" s="27" t="str">
        <f t="shared" si="226"/>
        <v>DEJAR</v>
      </c>
      <c r="L1222" s="27" t="str">
        <f t="shared" si="227"/>
        <v>DEJAR</v>
      </c>
      <c r="M1222" s="27" t="str">
        <f t="shared" si="228"/>
        <v>DEJAR</v>
      </c>
    </row>
    <row r="1223" spans="1:13" x14ac:dyDescent="0.25">
      <c r="A1223" t="s">
        <v>85</v>
      </c>
      <c r="B1223">
        <v>4</v>
      </c>
      <c r="C1223" s="61" t="s">
        <v>106</v>
      </c>
      <c r="D1223" s="66">
        <v>20.9</v>
      </c>
      <c r="E1223" s="61">
        <v>6</v>
      </c>
      <c r="F1223" s="118">
        <f t="shared" si="224"/>
        <v>343.07057399999997</v>
      </c>
      <c r="G1223" s="50">
        <v>0.1</v>
      </c>
      <c r="H1223" s="50" t="s">
        <v>119</v>
      </c>
      <c r="I1223" s="84">
        <f>0.13647*D1223^2.38351</f>
        <v>191.25776040535149</v>
      </c>
      <c r="J1223" s="27">
        <f t="shared" si="225"/>
        <v>0.95628880202675748</v>
      </c>
      <c r="K1223" s="27" t="str">
        <f t="shared" si="226"/>
        <v>DEJAR</v>
      </c>
      <c r="L1223" s="27" t="str">
        <f t="shared" si="227"/>
        <v>DEJAR</v>
      </c>
      <c r="M1223" s="27" t="str">
        <f t="shared" si="228"/>
        <v>DEJAR</v>
      </c>
    </row>
    <row r="1224" spans="1:13" x14ac:dyDescent="0.25">
      <c r="A1224" t="s">
        <v>85</v>
      </c>
      <c r="B1224">
        <v>5</v>
      </c>
      <c r="C1224" s="61" t="s">
        <v>95</v>
      </c>
      <c r="D1224" s="66">
        <v>32.799999999999997</v>
      </c>
      <c r="E1224" s="61">
        <v>18</v>
      </c>
      <c r="F1224" s="118">
        <f t="shared" si="224"/>
        <v>844.9647359999999</v>
      </c>
      <c r="G1224" s="50">
        <v>0.1</v>
      </c>
      <c r="H1224" s="83" t="s">
        <v>118</v>
      </c>
      <c r="I1224" s="84">
        <f t="shared" ref="I1224:I1227" si="230">0.15991*D1224^2.32764</f>
        <v>539.86381189271299</v>
      </c>
      <c r="J1224" s="27">
        <f t="shared" si="225"/>
        <v>2.6993190594635652</v>
      </c>
      <c r="K1224" s="27" t="str">
        <f t="shared" si="226"/>
        <v>DEJAR</v>
      </c>
      <c r="L1224" s="27" t="str">
        <f t="shared" si="227"/>
        <v>DEJAR</v>
      </c>
      <c r="M1224" s="27" t="str">
        <f t="shared" si="228"/>
        <v>DEJAR</v>
      </c>
    </row>
    <row r="1225" spans="1:13" x14ac:dyDescent="0.25">
      <c r="A1225" t="s">
        <v>85</v>
      </c>
      <c r="B1225">
        <v>6</v>
      </c>
      <c r="C1225" s="61" t="s">
        <v>95</v>
      </c>
      <c r="D1225" s="66">
        <v>37.1</v>
      </c>
      <c r="E1225" s="61">
        <v>18</v>
      </c>
      <c r="F1225" s="118">
        <f t="shared" si="224"/>
        <v>1081.032414</v>
      </c>
      <c r="G1225" s="50">
        <v>0.1</v>
      </c>
      <c r="H1225" s="83" t="s">
        <v>118</v>
      </c>
      <c r="I1225" s="84">
        <f t="shared" si="230"/>
        <v>719.13944445865241</v>
      </c>
      <c r="J1225" s="27">
        <f t="shared" si="225"/>
        <v>3.5956972222932619</v>
      </c>
      <c r="K1225" s="27" t="str">
        <f t="shared" si="226"/>
        <v>DEJAR</v>
      </c>
      <c r="L1225" s="27" t="str">
        <f t="shared" si="227"/>
        <v>DEJAR</v>
      </c>
      <c r="M1225" s="27" t="str">
        <f t="shared" si="228"/>
        <v>DEJAR</v>
      </c>
    </row>
    <row r="1226" spans="1:13" x14ac:dyDescent="0.25">
      <c r="A1226" t="s">
        <v>85</v>
      </c>
      <c r="B1226">
        <v>7</v>
      </c>
      <c r="C1226" s="61" t="s">
        <v>95</v>
      </c>
      <c r="D1226" s="66">
        <v>43</v>
      </c>
      <c r="E1226" s="61">
        <v>20</v>
      </c>
      <c r="F1226" s="118">
        <f t="shared" si="224"/>
        <v>1452.2046</v>
      </c>
      <c r="G1226" s="50">
        <v>0.1</v>
      </c>
      <c r="H1226" s="83" t="s">
        <v>118</v>
      </c>
      <c r="I1226" s="84">
        <f t="shared" si="230"/>
        <v>1013.9163800149536</v>
      </c>
      <c r="J1226" s="27">
        <f t="shared" si="225"/>
        <v>5.0695819000747671</v>
      </c>
      <c r="K1226" s="27" t="str">
        <f t="shared" si="226"/>
        <v>DEJAR</v>
      </c>
      <c r="L1226" s="27" t="str">
        <f t="shared" si="227"/>
        <v>DEJAR</v>
      </c>
      <c r="M1226" s="27" t="str">
        <f t="shared" si="228"/>
        <v>DEJAR</v>
      </c>
    </row>
    <row r="1227" spans="1:13" x14ac:dyDescent="0.25">
      <c r="A1227" t="s">
        <v>85</v>
      </c>
      <c r="B1227">
        <v>8</v>
      </c>
      <c r="C1227" s="61" t="s">
        <v>95</v>
      </c>
      <c r="D1227" s="66">
        <v>62.7</v>
      </c>
      <c r="E1227" s="61">
        <v>26</v>
      </c>
      <c r="F1227" s="118">
        <f t="shared" si="224"/>
        <v>3087.6351660000005</v>
      </c>
      <c r="G1227" s="50">
        <v>0.1</v>
      </c>
      <c r="H1227" s="83" t="s">
        <v>118</v>
      </c>
      <c r="I1227" s="84">
        <f t="shared" si="230"/>
        <v>2439.3125041020785</v>
      </c>
      <c r="J1227" s="27">
        <f t="shared" si="225"/>
        <v>12.196562520510392</v>
      </c>
      <c r="K1227" s="27" t="str">
        <f t="shared" si="226"/>
        <v>DEJAR</v>
      </c>
      <c r="L1227" s="27" t="str">
        <f t="shared" si="227"/>
        <v>DEJAR</v>
      </c>
      <c r="M1227" s="27" t="str">
        <f t="shared" si="228"/>
        <v>DEJAR</v>
      </c>
    </row>
    <row r="1228" spans="1:13" x14ac:dyDescent="0.25">
      <c r="A1228" t="s">
        <v>85</v>
      </c>
      <c r="B1228">
        <v>9</v>
      </c>
      <c r="C1228" s="61" t="s">
        <v>106</v>
      </c>
      <c r="D1228" s="66">
        <v>29.4</v>
      </c>
      <c r="E1228" s="61">
        <v>16</v>
      </c>
      <c r="F1228" s="118">
        <f t="shared" si="224"/>
        <v>678.86834399999987</v>
      </c>
      <c r="G1228" s="50">
        <v>0.1</v>
      </c>
      <c r="H1228" s="50" t="s">
        <v>119</v>
      </c>
      <c r="I1228" s="84">
        <f t="shared" ref="I1228:I1231" si="231">0.13647*D1228^2.38351</f>
        <v>431.37774618379171</v>
      </c>
      <c r="J1228" s="27">
        <f t="shared" si="225"/>
        <v>2.1568887309189586</v>
      </c>
      <c r="K1228" s="27" t="str">
        <f t="shared" si="226"/>
        <v>DEJAR</v>
      </c>
      <c r="L1228" s="27" t="str">
        <f t="shared" si="227"/>
        <v>DEJAR</v>
      </c>
      <c r="M1228" s="27" t="str">
        <f t="shared" si="228"/>
        <v>DEJAR</v>
      </c>
    </row>
    <row r="1229" spans="1:13" x14ac:dyDescent="0.25">
      <c r="A1229" t="s">
        <v>85</v>
      </c>
      <c r="B1229">
        <v>10</v>
      </c>
      <c r="C1229" s="61" t="s">
        <v>106</v>
      </c>
      <c r="D1229" s="66">
        <v>34.200000000000003</v>
      </c>
      <c r="E1229" s="61">
        <v>16</v>
      </c>
      <c r="F1229" s="118">
        <f t="shared" si="224"/>
        <v>918.63525600000003</v>
      </c>
      <c r="G1229" s="50">
        <v>0.1</v>
      </c>
      <c r="H1229" s="50" t="s">
        <v>119</v>
      </c>
      <c r="I1229" s="84">
        <f t="shared" si="231"/>
        <v>618.59122578462848</v>
      </c>
      <c r="J1229" s="27">
        <f t="shared" si="225"/>
        <v>3.092956128923142</v>
      </c>
      <c r="K1229" s="27" t="str">
        <f t="shared" si="226"/>
        <v>DEJAR</v>
      </c>
      <c r="L1229" s="27" t="str">
        <f t="shared" si="227"/>
        <v>DEJAR</v>
      </c>
      <c r="M1229" s="27" t="str">
        <f t="shared" si="228"/>
        <v>DEJAR</v>
      </c>
    </row>
    <row r="1230" spans="1:13" x14ac:dyDescent="0.25">
      <c r="A1230" t="s">
        <v>85</v>
      </c>
      <c r="B1230">
        <v>11</v>
      </c>
      <c r="C1230" s="61" t="s">
        <v>106</v>
      </c>
      <c r="D1230" s="66">
        <v>21.5</v>
      </c>
      <c r="E1230" s="61">
        <v>10</v>
      </c>
      <c r="F1230" s="118">
        <f t="shared" si="224"/>
        <v>363.05115000000001</v>
      </c>
      <c r="G1230" s="50">
        <v>0.1</v>
      </c>
      <c r="H1230" s="50" t="s">
        <v>119</v>
      </c>
      <c r="I1230" s="84">
        <f t="shared" si="231"/>
        <v>204.60563254585173</v>
      </c>
      <c r="J1230" s="27">
        <f t="shared" si="225"/>
        <v>1.0230281627292586</v>
      </c>
      <c r="K1230" s="27" t="str">
        <f t="shared" si="226"/>
        <v>DEJAR</v>
      </c>
      <c r="L1230" s="27" t="str">
        <f t="shared" si="227"/>
        <v>DEJAR</v>
      </c>
      <c r="M1230" s="27" t="str">
        <f t="shared" si="228"/>
        <v>DEJAR</v>
      </c>
    </row>
    <row r="1231" spans="1:13" x14ac:dyDescent="0.25">
      <c r="A1231" t="s">
        <v>85</v>
      </c>
      <c r="B1231">
        <v>12</v>
      </c>
      <c r="C1231" s="61" t="s">
        <v>106</v>
      </c>
      <c r="D1231" s="66">
        <v>56.8</v>
      </c>
      <c r="E1231" s="61">
        <v>21</v>
      </c>
      <c r="F1231" s="118">
        <f t="shared" si="224"/>
        <v>2533.8888959999999</v>
      </c>
      <c r="G1231" s="50">
        <v>0.1</v>
      </c>
      <c r="H1231" s="50" t="s">
        <v>119</v>
      </c>
      <c r="I1231" s="84">
        <f t="shared" si="231"/>
        <v>2072.7360131413225</v>
      </c>
      <c r="J1231" s="27">
        <f t="shared" si="225"/>
        <v>10.363680065706612</v>
      </c>
      <c r="K1231" s="27" t="str">
        <f t="shared" si="226"/>
        <v>DEJAR</v>
      </c>
      <c r="L1231" s="27" t="str">
        <f t="shared" si="227"/>
        <v>DEJAR</v>
      </c>
      <c r="M1231" s="27" t="str">
        <f t="shared" si="228"/>
        <v>DEJAR</v>
      </c>
    </row>
    <row r="1232" spans="1:13" x14ac:dyDescent="0.25">
      <c r="A1232" t="s">
        <v>85</v>
      </c>
      <c r="B1232">
        <v>13</v>
      </c>
      <c r="C1232" s="61" t="s">
        <v>95</v>
      </c>
      <c r="D1232" s="66">
        <v>27.6</v>
      </c>
      <c r="E1232" s="61">
        <v>15</v>
      </c>
      <c r="F1232" s="118">
        <f t="shared" si="224"/>
        <v>598.28630400000009</v>
      </c>
      <c r="G1232" s="50">
        <v>0.1</v>
      </c>
      <c r="H1232" s="83" t="s">
        <v>118</v>
      </c>
      <c r="I1232" s="84">
        <f t="shared" ref="I1232:I1233" si="232">0.15991*D1232^2.32764</f>
        <v>361.23784189648916</v>
      </c>
      <c r="J1232" s="27">
        <f t="shared" si="225"/>
        <v>1.8061892094824457</v>
      </c>
      <c r="K1232" s="27" t="str">
        <f t="shared" si="226"/>
        <v>DEJAR</v>
      </c>
      <c r="L1232" s="27" t="str">
        <f t="shared" si="227"/>
        <v>DEJAR</v>
      </c>
      <c r="M1232" s="27" t="str">
        <f t="shared" si="228"/>
        <v>DEJAR</v>
      </c>
    </row>
    <row r="1233" spans="1:13" x14ac:dyDescent="0.25">
      <c r="A1233" t="s">
        <v>85</v>
      </c>
      <c r="B1233">
        <v>14</v>
      </c>
      <c r="C1233" s="61" t="s">
        <v>95</v>
      </c>
      <c r="D1233" s="66">
        <v>44</v>
      </c>
      <c r="E1233" s="61">
        <v>20</v>
      </c>
      <c r="F1233" s="118">
        <f t="shared" si="224"/>
        <v>1520.5344</v>
      </c>
      <c r="G1233" s="50">
        <v>0.1</v>
      </c>
      <c r="H1233" s="83" t="s">
        <v>118</v>
      </c>
      <c r="I1233" s="84">
        <f t="shared" si="232"/>
        <v>1069.6502848909329</v>
      </c>
      <c r="J1233" s="27">
        <f t="shared" si="225"/>
        <v>5.3482514244546637</v>
      </c>
      <c r="K1233" s="27" t="str">
        <f t="shared" si="226"/>
        <v>DEJAR</v>
      </c>
      <c r="L1233" s="27" t="str">
        <f t="shared" si="227"/>
        <v>DEJAR</v>
      </c>
      <c r="M1233" s="27" t="str">
        <f t="shared" si="228"/>
        <v>DEJAR</v>
      </c>
    </row>
    <row r="1234" spans="1:13" x14ac:dyDescent="0.25">
      <c r="A1234" t="s">
        <v>85</v>
      </c>
      <c r="B1234">
        <v>15</v>
      </c>
      <c r="C1234" s="61" t="s">
        <v>106</v>
      </c>
      <c r="D1234" s="66">
        <v>40.1</v>
      </c>
      <c r="E1234" s="61">
        <v>19</v>
      </c>
      <c r="F1234" s="118">
        <f t="shared" si="224"/>
        <v>1262.9310540000001</v>
      </c>
      <c r="G1234" s="50">
        <v>0.1</v>
      </c>
      <c r="H1234" s="50" t="s">
        <v>119</v>
      </c>
      <c r="I1234" s="84">
        <f t="shared" ref="I1234:I1235" si="233">0.13647*D1234^2.38351</f>
        <v>903.95713105203185</v>
      </c>
      <c r="J1234" s="27">
        <f t="shared" si="225"/>
        <v>4.5197856552601596</v>
      </c>
      <c r="K1234" s="27" t="str">
        <f t="shared" si="226"/>
        <v>DEJAR</v>
      </c>
      <c r="L1234" s="27" t="str">
        <f t="shared" si="227"/>
        <v>DEJAR</v>
      </c>
      <c r="M1234" s="27" t="str">
        <f t="shared" si="228"/>
        <v>DEJAR</v>
      </c>
    </row>
    <row r="1235" spans="1:13" x14ac:dyDescent="0.25">
      <c r="A1235" t="s">
        <v>85</v>
      </c>
      <c r="B1235">
        <v>16</v>
      </c>
      <c r="C1235" s="61" t="s">
        <v>106</v>
      </c>
      <c r="D1235" s="66">
        <v>19.3</v>
      </c>
      <c r="E1235" s="61">
        <v>14</v>
      </c>
      <c r="F1235" s="118">
        <f t="shared" si="224"/>
        <v>292.55364600000001</v>
      </c>
      <c r="G1235" s="50">
        <v>0.1</v>
      </c>
      <c r="H1235" s="50" t="s">
        <v>119</v>
      </c>
      <c r="I1235" s="84">
        <f t="shared" si="233"/>
        <v>158.18885885496738</v>
      </c>
      <c r="J1235" s="27">
        <f t="shared" si="225"/>
        <v>0.79094429427483692</v>
      </c>
      <c r="K1235" s="27" t="str">
        <f t="shared" si="226"/>
        <v>DEJAR</v>
      </c>
      <c r="L1235" s="27" t="str">
        <f t="shared" si="227"/>
        <v>DEJAR</v>
      </c>
      <c r="M1235" s="27" t="str">
        <f t="shared" si="228"/>
        <v>DEJAR</v>
      </c>
    </row>
    <row r="1236" spans="1:13" x14ac:dyDescent="0.25">
      <c r="A1236" t="s">
        <v>85</v>
      </c>
      <c r="B1236">
        <v>17</v>
      </c>
      <c r="C1236" s="61" t="s">
        <v>95</v>
      </c>
      <c r="D1236" s="66">
        <v>35.700000000000003</v>
      </c>
      <c r="E1236" s="61">
        <v>18</v>
      </c>
      <c r="F1236" s="118">
        <f t="shared" si="224"/>
        <v>1000.9844460000002</v>
      </c>
      <c r="G1236" s="50">
        <v>0.1</v>
      </c>
      <c r="H1236" s="83" t="s">
        <v>118</v>
      </c>
      <c r="I1236" s="84">
        <f t="shared" ref="I1236:I1240" si="234">0.15991*D1236^2.32764</f>
        <v>657.54922438481537</v>
      </c>
      <c r="J1236" s="27">
        <f t="shared" si="225"/>
        <v>3.2877461219240764</v>
      </c>
      <c r="K1236" s="27" t="str">
        <f t="shared" si="226"/>
        <v>DEJAR</v>
      </c>
      <c r="L1236" s="27" t="str">
        <f t="shared" si="227"/>
        <v>DEJAR</v>
      </c>
      <c r="M1236" s="27" t="str">
        <f t="shared" si="228"/>
        <v>DEJAR</v>
      </c>
    </row>
    <row r="1237" spans="1:13" x14ac:dyDescent="0.25">
      <c r="A1237" t="s">
        <v>85</v>
      </c>
      <c r="B1237">
        <v>18</v>
      </c>
      <c r="C1237" s="61" t="s">
        <v>95</v>
      </c>
      <c r="D1237" s="66">
        <v>46.4</v>
      </c>
      <c r="E1237" s="61">
        <v>21</v>
      </c>
      <c r="F1237" s="118">
        <f t="shared" si="224"/>
        <v>1690.934784</v>
      </c>
      <c r="G1237" s="50">
        <v>0.1</v>
      </c>
      <c r="H1237" s="83" t="s">
        <v>118</v>
      </c>
      <c r="I1237" s="84">
        <f t="shared" si="234"/>
        <v>1210.4017294235732</v>
      </c>
      <c r="J1237" s="27">
        <f t="shared" si="225"/>
        <v>6.0520086471178658</v>
      </c>
      <c r="K1237" s="27" t="str">
        <f t="shared" si="226"/>
        <v>DEJAR</v>
      </c>
      <c r="L1237" s="27" t="str">
        <f t="shared" si="227"/>
        <v>DEJAR</v>
      </c>
      <c r="M1237" s="27" t="str">
        <f t="shared" si="228"/>
        <v>DEJAR</v>
      </c>
    </row>
    <row r="1238" spans="1:13" x14ac:dyDescent="0.25">
      <c r="A1238" t="s">
        <v>85</v>
      </c>
      <c r="B1238">
        <v>19</v>
      </c>
      <c r="C1238" s="61" t="s">
        <v>95</v>
      </c>
      <c r="D1238" s="66">
        <v>27.2</v>
      </c>
      <c r="E1238" s="61">
        <v>16</v>
      </c>
      <c r="F1238" s="118">
        <f t="shared" si="224"/>
        <v>581.07033599999988</v>
      </c>
      <c r="G1238" s="50">
        <v>0.1</v>
      </c>
      <c r="H1238" s="83" t="s">
        <v>118</v>
      </c>
      <c r="I1238" s="84">
        <f t="shared" si="234"/>
        <v>349.16892599096639</v>
      </c>
      <c r="J1238" s="27">
        <f t="shared" si="225"/>
        <v>1.7458446299548318</v>
      </c>
      <c r="K1238" s="27" t="str">
        <f t="shared" si="226"/>
        <v>DEJAR</v>
      </c>
      <c r="L1238" s="27" t="str">
        <f t="shared" si="227"/>
        <v>DEJAR</v>
      </c>
      <c r="M1238" s="27" t="str">
        <f t="shared" si="228"/>
        <v>DEJAR</v>
      </c>
    </row>
    <row r="1239" spans="1:13" x14ac:dyDescent="0.25">
      <c r="A1239" t="s">
        <v>85</v>
      </c>
      <c r="B1239">
        <v>20</v>
      </c>
      <c r="C1239" s="61" t="s">
        <v>95</v>
      </c>
      <c r="D1239" s="66">
        <v>22.2</v>
      </c>
      <c r="E1239" s="61">
        <v>15</v>
      </c>
      <c r="F1239" s="118">
        <f t="shared" si="224"/>
        <v>387.07653599999998</v>
      </c>
      <c r="G1239" s="50">
        <v>0.1</v>
      </c>
      <c r="H1239" s="83" t="s">
        <v>118</v>
      </c>
      <c r="I1239" s="84">
        <f t="shared" si="234"/>
        <v>217.62092940279118</v>
      </c>
      <c r="J1239" s="27">
        <f t="shared" si="225"/>
        <v>1.0881046470139559</v>
      </c>
      <c r="K1239" s="27" t="str">
        <f t="shared" si="226"/>
        <v>DEJAR</v>
      </c>
      <c r="L1239" s="27" t="str">
        <f t="shared" si="227"/>
        <v>DEJAR</v>
      </c>
      <c r="M1239" s="27" t="str">
        <f t="shared" si="228"/>
        <v>DEJAR</v>
      </c>
    </row>
    <row r="1240" spans="1:13" x14ac:dyDescent="0.25">
      <c r="A1240" t="s">
        <v>85</v>
      </c>
      <c r="B1240">
        <v>21</v>
      </c>
      <c r="C1240" s="61" t="s">
        <v>95</v>
      </c>
      <c r="D1240" s="66">
        <v>30</v>
      </c>
      <c r="E1240" s="61">
        <v>16</v>
      </c>
      <c r="F1240" s="118">
        <f t="shared" si="224"/>
        <v>706.86</v>
      </c>
      <c r="G1240" s="50">
        <v>0.1</v>
      </c>
      <c r="H1240" s="83" t="s">
        <v>118</v>
      </c>
      <c r="I1240" s="84">
        <f t="shared" si="234"/>
        <v>438.61364745199307</v>
      </c>
      <c r="J1240" s="27">
        <f t="shared" si="225"/>
        <v>2.1930682372599652</v>
      </c>
      <c r="K1240" s="27" t="str">
        <f t="shared" si="226"/>
        <v>DEJAR</v>
      </c>
      <c r="L1240" s="27" t="str">
        <f t="shared" si="227"/>
        <v>DEJAR</v>
      </c>
      <c r="M1240" s="27" t="str">
        <f t="shared" si="228"/>
        <v>DEJAR</v>
      </c>
    </row>
    <row r="1241" spans="1:13" x14ac:dyDescent="0.25">
      <c r="A1241" t="s">
        <v>85</v>
      </c>
      <c r="B1241">
        <v>22</v>
      </c>
      <c r="C1241" s="61" t="s">
        <v>106</v>
      </c>
      <c r="D1241" s="66">
        <v>16.100000000000001</v>
      </c>
      <c r="E1241" s="61">
        <v>10</v>
      </c>
      <c r="F1241" s="118">
        <f t="shared" si="224"/>
        <v>203.58353400000001</v>
      </c>
      <c r="G1241" s="50">
        <v>0.1</v>
      </c>
      <c r="H1241" s="50" t="s">
        <v>119</v>
      </c>
      <c r="I1241" s="84">
        <f>0.13647*D1241^2.38351</f>
        <v>102.68777299018106</v>
      </c>
      <c r="J1241" s="27">
        <f t="shared" si="225"/>
        <v>0.51343886495090529</v>
      </c>
      <c r="K1241" s="27" t="str">
        <f t="shared" si="226"/>
        <v>DEJAR</v>
      </c>
      <c r="L1241" s="27" t="str">
        <f t="shared" si="227"/>
        <v>DEJAR</v>
      </c>
      <c r="M1241" s="27" t="str">
        <f t="shared" si="228"/>
        <v>DEJAR</v>
      </c>
    </row>
    <row r="1242" spans="1:13" x14ac:dyDescent="0.25">
      <c r="A1242" t="s">
        <v>85</v>
      </c>
      <c r="B1242">
        <v>23</v>
      </c>
      <c r="C1242" s="61" t="s">
        <v>95</v>
      </c>
      <c r="D1242" s="66">
        <v>32.700000000000003</v>
      </c>
      <c r="E1242" s="61">
        <v>17</v>
      </c>
      <c r="F1242" s="118">
        <f t="shared" si="224"/>
        <v>839.82036600000015</v>
      </c>
      <c r="G1242" s="50">
        <v>0.1</v>
      </c>
      <c r="H1242" s="83" t="s">
        <v>118</v>
      </c>
      <c r="I1242" s="84">
        <f t="shared" ref="I1242:I1243" si="235">0.15991*D1242^2.32764</f>
        <v>536.04043910689256</v>
      </c>
      <c r="J1242" s="27">
        <f t="shared" si="225"/>
        <v>2.6802021955344628</v>
      </c>
      <c r="K1242" s="27" t="str">
        <f t="shared" si="226"/>
        <v>DEJAR</v>
      </c>
      <c r="L1242" s="27" t="str">
        <f t="shared" si="227"/>
        <v>DEJAR</v>
      </c>
      <c r="M1242" s="27" t="str">
        <f t="shared" si="228"/>
        <v>DEJAR</v>
      </c>
    </row>
    <row r="1243" spans="1:13" x14ac:dyDescent="0.25">
      <c r="A1243" t="s">
        <v>85</v>
      </c>
      <c r="B1243">
        <v>24</v>
      </c>
      <c r="C1243" s="61" t="s">
        <v>95</v>
      </c>
      <c r="D1243" s="66">
        <v>47.8</v>
      </c>
      <c r="E1243" s="61">
        <v>22</v>
      </c>
      <c r="F1243" s="118">
        <f t="shared" si="224"/>
        <v>1794.5133359999998</v>
      </c>
      <c r="G1243" s="50">
        <v>0.1</v>
      </c>
      <c r="H1243" s="83" t="s">
        <v>118</v>
      </c>
      <c r="I1243" s="84">
        <f t="shared" si="235"/>
        <v>1297.117063673307</v>
      </c>
      <c r="J1243" s="27">
        <f t="shared" si="225"/>
        <v>6.4855853183665344</v>
      </c>
      <c r="K1243" s="27" t="str">
        <f t="shared" si="226"/>
        <v>DEJAR</v>
      </c>
      <c r="L1243" s="27" t="str">
        <f t="shared" si="227"/>
        <v>DEJAR</v>
      </c>
      <c r="M1243" s="27" t="str">
        <f t="shared" si="228"/>
        <v>DEJAR</v>
      </c>
    </row>
    <row r="1244" spans="1:13" x14ac:dyDescent="0.25">
      <c r="A1244" t="s">
        <v>85</v>
      </c>
      <c r="B1244">
        <v>25</v>
      </c>
      <c r="C1244" s="61" t="s">
        <v>106</v>
      </c>
      <c r="D1244" s="66">
        <v>18.100000000000001</v>
      </c>
      <c r="E1244" s="61">
        <v>15</v>
      </c>
      <c r="F1244" s="118">
        <f t="shared" si="224"/>
        <v>257.30489400000005</v>
      </c>
      <c r="G1244" s="50">
        <v>0.1</v>
      </c>
      <c r="H1244" s="50" t="s">
        <v>119</v>
      </c>
      <c r="I1244" s="84">
        <f t="shared" ref="I1244:I1246" si="236">0.13647*D1244^2.38351</f>
        <v>135.74587820985087</v>
      </c>
      <c r="J1244" s="27">
        <f t="shared" si="225"/>
        <v>0.67872939104925434</v>
      </c>
      <c r="K1244" s="27" t="str">
        <f t="shared" si="226"/>
        <v>DEJAR</v>
      </c>
      <c r="L1244" s="27" t="str">
        <f t="shared" si="227"/>
        <v>DEJAR</v>
      </c>
      <c r="M1244" s="27" t="str">
        <f t="shared" si="228"/>
        <v>DEJAR</v>
      </c>
    </row>
    <row r="1245" spans="1:13" x14ac:dyDescent="0.25">
      <c r="A1245" t="s">
        <v>85</v>
      </c>
      <c r="B1245">
        <v>26</v>
      </c>
      <c r="C1245" s="61" t="s">
        <v>106</v>
      </c>
      <c r="D1245" s="66">
        <v>53.9</v>
      </c>
      <c r="E1245" s="61">
        <v>20</v>
      </c>
      <c r="F1245" s="118">
        <f t="shared" si="224"/>
        <v>2281.7519339999999</v>
      </c>
      <c r="G1245" s="50">
        <v>0.1</v>
      </c>
      <c r="H1245" s="50" t="s">
        <v>119</v>
      </c>
      <c r="I1245" s="84">
        <f t="shared" si="236"/>
        <v>1829.3479972281107</v>
      </c>
      <c r="J1245" s="27">
        <f t="shared" si="225"/>
        <v>9.1467399861405525</v>
      </c>
      <c r="K1245" s="27" t="str">
        <f t="shared" si="226"/>
        <v>DEJAR</v>
      </c>
      <c r="L1245" s="27" t="str">
        <f t="shared" si="227"/>
        <v>DEJAR</v>
      </c>
      <c r="M1245" s="27" t="str">
        <f t="shared" si="228"/>
        <v>DEJAR</v>
      </c>
    </row>
    <row r="1246" spans="1:13" x14ac:dyDescent="0.25">
      <c r="A1246" t="s">
        <v>85</v>
      </c>
      <c r="B1246">
        <v>27</v>
      </c>
      <c r="C1246" s="61" t="s">
        <v>106</v>
      </c>
      <c r="D1246" s="66">
        <v>17.3</v>
      </c>
      <c r="E1246" s="61">
        <v>14</v>
      </c>
      <c r="F1246" s="118">
        <f t="shared" si="224"/>
        <v>235.06236600000003</v>
      </c>
      <c r="G1246" s="50">
        <v>0.1</v>
      </c>
      <c r="H1246" s="50" t="s">
        <v>119</v>
      </c>
      <c r="I1246" s="84">
        <f t="shared" si="236"/>
        <v>121.88000372337804</v>
      </c>
      <c r="J1246" s="27">
        <f t="shared" si="225"/>
        <v>0.60940001861689019</v>
      </c>
      <c r="K1246" s="27" t="str">
        <f t="shared" si="226"/>
        <v>DEJAR</v>
      </c>
      <c r="L1246" s="27" t="str">
        <f t="shared" si="227"/>
        <v>DEJAR</v>
      </c>
      <c r="M1246" s="27" t="str">
        <f t="shared" si="228"/>
        <v>DEJAR</v>
      </c>
    </row>
    <row r="1247" spans="1:13" x14ac:dyDescent="0.25">
      <c r="A1247" t="s">
        <v>85</v>
      </c>
      <c r="B1247">
        <v>28</v>
      </c>
      <c r="C1247" s="61" t="s">
        <v>95</v>
      </c>
      <c r="D1247" s="66">
        <v>32.200000000000003</v>
      </c>
      <c r="E1247" s="61">
        <v>17</v>
      </c>
      <c r="F1247" s="118">
        <f t="shared" si="224"/>
        <v>814.33413600000006</v>
      </c>
      <c r="G1247" s="50">
        <v>0.1</v>
      </c>
      <c r="H1247" s="83" t="s">
        <v>118</v>
      </c>
      <c r="I1247" s="84">
        <f t="shared" ref="I1247:I1252" si="237">0.15991*D1247^2.32764</f>
        <v>517.15563892042849</v>
      </c>
      <c r="J1247" s="27">
        <f t="shared" si="225"/>
        <v>2.5857781946021423</v>
      </c>
      <c r="K1247" s="27" t="str">
        <f t="shared" si="226"/>
        <v>DEJAR</v>
      </c>
      <c r="L1247" s="27" t="str">
        <f t="shared" si="227"/>
        <v>DEJAR</v>
      </c>
      <c r="M1247" s="27" t="str">
        <f t="shared" si="228"/>
        <v>DEJAR</v>
      </c>
    </row>
    <row r="1248" spans="1:13" x14ac:dyDescent="0.25">
      <c r="A1248" t="s">
        <v>85</v>
      </c>
      <c r="B1248">
        <v>29</v>
      </c>
      <c r="C1248" s="61" t="s">
        <v>95</v>
      </c>
      <c r="D1248" s="66">
        <v>19.399999999999999</v>
      </c>
      <c r="E1248" s="61">
        <v>18</v>
      </c>
      <c r="F1248" s="118">
        <f t="shared" si="224"/>
        <v>295.59314399999994</v>
      </c>
      <c r="G1248" s="50">
        <v>0.1</v>
      </c>
      <c r="H1248" s="83" t="s">
        <v>118</v>
      </c>
      <c r="I1248" s="84">
        <f t="shared" si="237"/>
        <v>159.00634029505304</v>
      </c>
      <c r="J1248" s="27">
        <f t="shared" si="225"/>
        <v>0.79503170147526514</v>
      </c>
      <c r="K1248" s="27" t="str">
        <f t="shared" si="226"/>
        <v>DEJAR</v>
      </c>
      <c r="L1248" s="27" t="str">
        <f t="shared" si="227"/>
        <v>DEJAR</v>
      </c>
      <c r="M1248" s="27" t="str">
        <f t="shared" si="228"/>
        <v>DEJAR</v>
      </c>
    </row>
    <row r="1249" spans="1:13" x14ac:dyDescent="0.25">
      <c r="A1249" t="s">
        <v>85</v>
      </c>
      <c r="B1249">
        <v>30</v>
      </c>
      <c r="C1249" s="61" t="s">
        <v>95</v>
      </c>
      <c r="D1249" s="66">
        <v>30.5</v>
      </c>
      <c r="E1249" s="61">
        <v>17</v>
      </c>
      <c r="F1249" s="118">
        <f t="shared" si="224"/>
        <v>730.61834999999996</v>
      </c>
      <c r="G1249" s="50">
        <v>0.1</v>
      </c>
      <c r="H1249" s="83" t="s">
        <v>118</v>
      </c>
      <c r="I1249" s="84">
        <f t="shared" si="237"/>
        <v>455.81782168328931</v>
      </c>
      <c r="J1249" s="27">
        <f t="shared" si="225"/>
        <v>2.2790891084164464</v>
      </c>
      <c r="K1249" s="27" t="str">
        <f t="shared" si="226"/>
        <v>DEJAR</v>
      </c>
      <c r="L1249" s="27" t="str">
        <f t="shared" si="227"/>
        <v>DEJAR</v>
      </c>
      <c r="M1249" s="27" t="str">
        <f t="shared" si="228"/>
        <v>DEJAR</v>
      </c>
    </row>
    <row r="1250" spans="1:13" x14ac:dyDescent="0.25">
      <c r="A1250" t="s">
        <v>85</v>
      </c>
      <c r="B1250">
        <v>31</v>
      </c>
      <c r="C1250" s="61" t="s">
        <v>95</v>
      </c>
      <c r="D1250" s="66">
        <v>26.4</v>
      </c>
      <c r="E1250" s="61">
        <v>16</v>
      </c>
      <c r="F1250" s="118">
        <f t="shared" si="224"/>
        <v>547.39238399999988</v>
      </c>
      <c r="G1250" s="50">
        <v>0.1</v>
      </c>
      <c r="H1250" s="83" t="s">
        <v>118</v>
      </c>
      <c r="I1250" s="84">
        <f t="shared" si="237"/>
        <v>325.7300212495245</v>
      </c>
      <c r="J1250" s="27">
        <f t="shared" si="225"/>
        <v>1.6286501062476224</v>
      </c>
      <c r="K1250" s="27" t="str">
        <f t="shared" si="226"/>
        <v>DEJAR</v>
      </c>
      <c r="L1250" s="27" t="str">
        <f t="shared" si="227"/>
        <v>DEJAR</v>
      </c>
      <c r="M1250" s="27" t="str">
        <f t="shared" si="228"/>
        <v>DEJAR</v>
      </c>
    </row>
    <row r="1251" spans="1:13" x14ac:dyDescent="0.25">
      <c r="A1251" t="s">
        <v>85</v>
      </c>
      <c r="B1251">
        <v>32</v>
      </c>
      <c r="C1251" s="61" t="s">
        <v>95</v>
      </c>
      <c r="D1251" s="66">
        <v>21.3</v>
      </c>
      <c r="E1251" s="61">
        <v>15</v>
      </c>
      <c r="F1251" s="118">
        <f t="shared" si="224"/>
        <v>356.32812600000005</v>
      </c>
      <c r="G1251" s="50">
        <v>0.1</v>
      </c>
      <c r="H1251" s="83" t="s">
        <v>118</v>
      </c>
      <c r="I1251" s="84">
        <f t="shared" si="237"/>
        <v>197.63557582809386</v>
      </c>
      <c r="J1251" s="27">
        <f t="shared" si="225"/>
        <v>0.98817787914046917</v>
      </c>
      <c r="K1251" s="27" t="str">
        <f t="shared" si="226"/>
        <v>DEJAR</v>
      </c>
      <c r="L1251" s="27" t="str">
        <f t="shared" si="227"/>
        <v>DEJAR</v>
      </c>
      <c r="M1251" s="27" t="str">
        <f t="shared" si="228"/>
        <v>DEJAR</v>
      </c>
    </row>
    <row r="1252" spans="1:13" x14ac:dyDescent="0.25">
      <c r="A1252" t="s">
        <v>85</v>
      </c>
      <c r="B1252">
        <v>33</v>
      </c>
      <c r="C1252" s="61" t="s">
        <v>95</v>
      </c>
      <c r="D1252" s="66">
        <v>39.299999999999997</v>
      </c>
      <c r="E1252" s="61">
        <v>19</v>
      </c>
      <c r="F1252" s="118">
        <f t="shared" si="224"/>
        <v>1213.0424459999997</v>
      </c>
      <c r="G1252" s="50">
        <v>0.1</v>
      </c>
      <c r="H1252" s="83" t="s">
        <v>118</v>
      </c>
      <c r="I1252" s="84">
        <f t="shared" si="237"/>
        <v>822.33258438756593</v>
      </c>
      <c r="J1252" s="27">
        <f t="shared" si="225"/>
        <v>4.1116629219378291</v>
      </c>
      <c r="K1252" s="27" t="str">
        <f t="shared" si="226"/>
        <v>DEJAR</v>
      </c>
      <c r="L1252" s="27" t="str">
        <f t="shared" si="227"/>
        <v>DEJAR</v>
      </c>
      <c r="M1252" s="27" t="str">
        <f t="shared" si="228"/>
        <v>DEJAR</v>
      </c>
    </row>
    <row r="1253" spans="1:13" x14ac:dyDescent="0.25">
      <c r="A1253" t="s">
        <v>85</v>
      </c>
      <c r="B1253">
        <v>34</v>
      </c>
      <c r="C1253" s="61" t="s">
        <v>106</v>
      </c>
      <c r="D1253" s="66">
        <v>28</v>
      </c>
      <c r="E1253" s="61">
        <v>16</v>
      </c>
      <c r="F1253" s="118">
        <f t="shared" si="224"/>
        <v>615.75360000000001</v>
      </c>
      <c r="G1253" s="50">
        <v>0.1</v>
      </c>
      <c r="H1253" s="50" t="s">
        <v>119</v>
      </c>
      <c r="I1253" s="84">
        <f t="shared" ref="I1253:I1255" si="238">0.13647*D1253^2.38351</f>
        <v>384.0191047547313</v>
      </c>
      <c r="J1253" s="27">
        <f t="shared" si="225"/>
        <v>1.9200955237736563</v>
      </c>
      <c r="K1253" s="27" t="str">
        <f t="shared" si="226"/>
        <v>DEJAR</v>
      </c>
      <c r="L1253" s="27" t="str">
        <f t="shared" si="227"/>
        <v>DEJAR</v>
      </c>
      <c r="M1253" s="27" t="str">
        <f t="shared" si="228"/>
        <v>DEJAR</v>
      </c>
    </row>
    <row r="1254" spans="1:13" x14ac:dyDescent="0.25">
      <c r="A1254" t="s">
        <v>85</v>
      </c>
      <c r="B1254">
        <v>35</v>
      </c>
      <c r="C1254" s="61" t="s">
        <v>106</v>
      </c>
      <c r="D1254" s="66">
        <v>31.8</v>
      </c>
      <c r="E1254" s="61">
        <v>16</v>
      </c>
      <c r="F1254" s="118">
        <f t="shared" si="224"/>
        <v>794.22789599999999</v>
      </c>
      <c r="G1254" s="50">
        <v>0.1</v>
      </c>
      <c r="H1254" s="50" t="s">
        <v>119</v>
      </c>
      <c r="I1254" s="84">
        <f t="shared" si="238"/>
        <v>520.10048205854855</v>
      </c>
      <c r="J1254" s="27">
        <f t="shared" si="225"/>
        <v>2.6005024102927425</v>
      </c>
      <c r="K1254" s="27" t="str">
        <f t="shared" si="226"/>
        <v>DEJAR</v>
      </c>
      <c r="L1254" s="27" t="str">
        <f t="shared" si="227"/>
        <v>DEJAR</v>
      </c>
      <c r="M1254" s="27" t="str">
        <f t="shared" si="228"/>
        <v>DEJAR</v>
      </c>
    </row>
    <row r="1255" spans="1:13" x14ac:dyDescent="0.25">
      <c r="A1255" t="s">
        <v>85</v>
      </c>
      <c r="B1255">
        <v>36</v>
      </c>
      <c r="C1255" s="61" t="s">
        <v>106</v>
      </c>
      <c r="D1255" s="66">
        <v>22.2</v>
      </c>
      <c r="E1255" s="61">
        <v>15</v>
      </c>
      <c r="F1255" s="118">
        <f t="shared" si="224"/>
        <v>387.07653599999998</v>
      </c>
      <c r="G1255" s="50">
        <v>0.1</v>
      </c>
      <c r="H1255" s="50" t="s">
        <v>119</v>
      </c>
      <c r="I1255" s="84">
        <f t="shared" si="238"/>
        <v>220.84266010365056</v>
      </c>
      <c r="J1255" s="27">
        <f t="shared" si="225"/>
        <v>1.1042133005182526</v>
      </c>
      <c r="K1255" s="27" t="str">
        <f t="shared" si="226"/>
        <v>DEJAR</v>
      </c>
      <c r="L1255" s="27" t="str">
        <f t="shared" si="227"/>
        <v>DEJAR</v>
      </c>
      <c r="M1255" s="27" t="str">
        <f t="shared" si="228"/>
        <v>DEJAR</v>
      </c>
    </row>
    <row r="1256" spans="1:13" x14ac:dyDescent="0.25">
      <c r="A1256" t="s">
        <v>85</v>
      </c>
      <c r="B1256">
        <v>37</v>
      </c>
      <c r="C1256" s="61" t="s">
        <v>95</v>
      </c>
      <c r="D1256" s="66">
        <v>40.700000000000003</v>
      </c>
      <c r="E1256" s="61">
        <v>20</v>
      </c>
      <c r="F1256" s="118">
        <f t="shared" si="224"/>
        <v>1301.0072460000001</v>
      </c>
      <c r="G1256" s="50">
        <v>0.1</v>
      </c>
      <c r="H1256" s="83" t="s">
        <v>118</v>
      </c>
      <c r="I1256" s="84">
        <f>0.15991*D1256^2.32764</f>
        <v>892.1378268914292</v>
      </c>
      <c r="J1256" s="27">
        <f t="shared" si="225"/>
        <v>4.4606891344571453</v>
      </c>
      <c r="K1256" s="27" t="str">
        <f t="shared" si="226"/>
        <v>DEJAR</v>
      </c>
      <c r="L1256" s="27" t="str">
        <f t="shared" si="227"/>
        <v>DEJAR</v>
      </c>
      <c r="M1256" s="27" t="str">
        <f t="shared" si="228"/>
        <v>DEJAR</v>
      </c>
    </row>
    <row r="1257" spans="1:13" x14ac:dyDescent="0.25">
      <c r="A1257" t="s">
        <v>85</v>
      </c>
      <c r="B1257">
        <v>38</v>
      </c>
      <c r="C1257" s="61" t="s">
        <v>106</v>
      </c>
      <c r="D1257" s="66">
        <v>52.1</v>
      </c>
      <c r="E1257" s="61">
        <v>22</v>
      </c>
      <c r="F1257" s="118">
        <f t="shared" si="224"/>
        <v>2131.8976140000004</v>
      </c>
      <c r="G1257" s="50">
        <v>0.1</v>
      </c>
      <c r="H1257" s="50" t="s">
        <v>119</v>
      </c>
      <c r="I1257" s="84">
        <f>0.13647*D1257^2.38351</f>
        <v>1687.0854246548597</v>
      </c>
      <c r="J1257" s="27">
        <f t="shared" si="225"/>
        <v>8.4354271232742981</v>
      </c>
      <c r="K1257" s="27" t="str">
        <f t="shared" si="226"/>
        <v>DEJAR</v>
      </c>
      <c r="L1257" s="27" t="str">
        <f t="shared" si="227"/>
        <v>DEJAR</v>
      </c>
      <c r="M1257" s="27" t="str">
        <f t="shared" si="228"/>
        <v>DEJAR</v>
      </c>
    </row>
    <row r="1258" spans="1:13" x14ac:dyDescent="0.25">
      <c r="A1258" t="s">
        <v>86</v>
      </c>
      <c r="B1258">
        <v>1</v>
      </c>
      <c r="C1258" s="61" t="s">
        <v>95</v>
      </c>
      <c r="D1258" s="66">
        <v>29.1</v>
      </c>
      <c r="E1258" s="61">
        <v>18</v>
      </c>
      <c r="F1258" s="118">
        <f t="shared" si="224"/>
        <v>665.08457400000009</v>
      </c>
      <c r="G1258" s="50">
        <v>0.1</v>
      </c>
      <c r="H1258" s="83" t="s">
        <v>118</v>
      </c>
      <c r="I1258" s="84">
        <f t="shared" ref="I1258:I1261" si="239">0.15991*D1258^2.32764</f>
        <v>408.5935439046329</v>
      </c>
      <c r="J1258" s="27">
        <f t="shared" si="225"/>
        <v>2.0429677195231641</v>
      </c>
      <c r="K1258" s="27" t="str">
        <f t="shared" si="226"/>
        <v>DEJAR</v>
      </c>
      <c r="L1258" s="27" t="str">
        <f t="shared" si="227"/>
        <v>DEJAR</v>
      </c>
      <c r="M1258" s="27" t="str">
        <f t="shared" si="228"/>
        <v>DEJAR</v>
      </c>
    </row>
    <row r="1259" spans="1:13" x14ac:dyDescent="0.25">
      <c r="A1259" t="s">
        <v>86</v>
      </c>
      <c r="B1259">
        <v>2</v>
      </c>
      <c r="C1259" s="61" t="s">
        <v>95</v>
      </c>
      <c r="D1259" s="66">
        <v>22</v>
      </c>
      <c r="E1259" s="61">
        <v>15</v>
      </c>
      <c r="F1259" s="118">
        <f t="shared" si="224"/>
        <v>380.1336</v>
      </c>
      <c r="G1259" s="50">
        <v>0.1</v>
      </c>
      <c r="H1259" s="83" t="s">
        <v>118</v>
      </c>
      <c r="I1259" s="84">
        <f t="shared" si="239"/>
        <v>213.08474152497325</v>
      </c>
      <c r="J1259" s="27">
        <f t="shared" si="225"/>
        <v>1.0654237076248663</v>
      </c>
      <c r="K1259" s="27" t="str">
        <f t="shared" si="226"/>
        <v>DEJAR</v>
      </c>
      <c r="L1259" s="27" t="str">
        <f t="shared" si="227"/>
        <v>DEJAR</v>
      </c>
      <c r="M1259" s="27" t="str">
        <f t="shared" si="228"/>
        <v>DEJAR</v>
      </c>
    </row>
    <row r="1260" spans="1:13" x14ac:dyDescent="0.25">
      <c r="A1260" t="s">
        <v>86</v>
      </c>
      <c r="B1260">
        <v>3</v>
      </c>
      <c r="C1260" s="61" t="s">
        <v>95</v>
      </c>
      <c r="D1260" s="66">
        <v>30.3</v>
      </c>
      <c r="E1260" s="61">
        <v>19</v>
      </c>
      <c r="F1260" s="118">
        <f t="shared" si="224"/>
        <v>721.06788600000004</v>
      </c>
      <c r="G1260" s="50">
        <v>0.1</v>
      </c>
      <c r="H1260" s="83" t="s">
        <v>118</v>
      </c>
      <c r="I1260" s="84">
        <f t="shared" si="239"/>
        <v>448.89083973254964</v>
      </c>
      <c r="J1260" s="27">
        <f t="shared" si="225"/>
        <v>2.2444541986627478</v>
      </c>
      <c r="K1260" s="27" t="str">
        <f t="shared" si="226"/>
        <v>DEJAR</v>
      </c>
      <c r="L1260" s="27" t="str">
        <f t="shared" si="227"/>
        <v>DEJAR</v>
      </c>
      <c r="M1260" s="27" t="str">
        <f t="shared" si="228"/>
        <v>DEJAR</v>
      </c>
    </row>
    <row r="1261" spans="1:13" x14ac:dyDescent="0.25">
      <c r="A1261" t="s">
        <v>86</v>
      </c>
      <c r="B1261">
        <v>4</v>
      </c>
      <c r="C1261" s="61" t="s">
        <v>95</v>
      </c>
      <c r="D1261" s="66">
        <v>35.700000000000003</v>
      </c>
      <c r="E1261" s="61">
        <v>20</v>
      </c>
      <c r="F1261" s="118">
        <f t="shared" si="224"/>
        <v>1000.9844460000002</v>
      </c>
      <c r="G1261" s="50">
        <v>0.1</v>
      </c>
      <c r="H1261" s="83" t="s">
        <v>118</v>
      </c>
      <c r="I1261" s="84">
        <f t="shared" si="239"/>
        <v>657.54922438481537</v>
      </c>
      <c r="J1261" s="27">
        <f t="shared" si="225"/>
        <v>3.2877461219240764</v>
      </c>
      <c r="K1261" s="27" t="str">
        <f t="shared" si="226"/>
        <v>DEJAR</v>
      </c>
      <c r="L1261" s="27" t="str">
        <f t="shared" si="227"/>
        <v>DEJAR</v>
      </c>
      <c r="M1261" s="27" t="str">
        <f t="shared" si="228"/>
        <v>DEJAR</v>
      </c>
    </row>
    <row r="1262" spans="1:13" x14ac:dyDescent="0.25">
      <c r="A1262" t="s">
        <v>86</v>
      </c>
      <c r="B1262">
        <v>5</v>
      </c>
      <c r="C1262" s="61" t="s">
        <v>106</v>
      </c>
      <c r="D1262" s="66">
        <v>16.399999999999999</v>
      </c>
      <c r="E1262" s="61">
        <v>12</v>
      </c>
      <c r="F1262" s="118">
        <f t="shared" si="224"/>
        <v>211.24118399999998</v>
      </c>
      <c r="G1262" s="50">
        <v>0.1</v>
      </c>
      <c r="H1262" s="50" t="s">
        <v>119</v>
      </c>
      <c r="I1262" s="84">
        <f t="shared" ref="I1262:I1263" si="240">0.13647*D1262^2.38351</f>
        <v>107.30739494292642</v>
      </c>
      <c r="J1262" s="27">
        <f t="shared" si="225"/>
        <v>0.53653697471463202</v>
      </c>
      <c r="K1262" s="27" t="str">
        <f t="shared" si="226"/>
        <v>DEJAR</v>
      </c>
      <c r="L1262" s="27" t="str">
        <f t="shared" si="227"/>
        <v>DEJAR</v>
      </c>
      <c r="M1262" s="27" t="str">
        <f t="shared" si="228"/>
        <v>DEJAR</v>
      </c>
    </row>
    <row r="1263" spans="1:13" x14ac:dyDescent="0.25">
      <c r="A1263" t="s">
        <v>86</v>
      </c>
      <c r="B1263">
        <v>6</v>
      </c>
      <c r="C1263" s="61" t="s">
        <v>106</v>
      </c>
      <c r="D1263" s="66">
        <v>19.100000000000001</v>
      </c>
      <c r="E1263" s="61">
        <v>17</v>
      </c>
      <c r="F1263" s="118">
        <f t="shared" si="224"/>
        <v>286.52177400000005</v>
      </c>
      <c r="G1263" s="50">
        <v>0.1</v>
      </c>
      <c r="H1263" s="50" t="s">
        <v>119</v>
      </c>
      <c r="I1263" s="84">
        <f t="shared" si="240"/>
        <v>154.30963099368506</v>
      </c>
      <c r="J1263" s="27">
        <f t="shared" si="225"/>
        <v>0.77154815496842521</v>
      </c>
      <c r="K1263" s="27" t="str">
        <f t="shared" si="226"/>
        <v>DEJAR</v>
      </c>
      <c r="L1263" s="27" t="str">
        <f t="shared" si="227"/>
        <v>DEJAR</v>
      </c>
      <c r="M1263" s="27" t="str">
        <f t="shared" si="228"/>
        <v>DEJAR</v>
      </c>
    </row>
    <row r="1264" spans="1:13" x14ac:dyDescent="0.25">
      <c r="A1264" t="s">
        <v>86</v>
      </c>
      <c r="B1264">
        <v>7</v>
      </c>
      <c r="C1264" s="61" t="s">
        <v>95</v>
      </c>
      <c r="D1264" s="66">
        <v>32.200000000000003</v>
      </c>
      <c r="E1264" s="61">
        <v>17</v>
      </c>
      <c r="F1264" s="118">
        <f t="shared" si="224"/>
        <v>814.33413600000006</v>
      </c>
      <c r="G1264" s="50">
        <v>0.1</v>
      </c>
      <c r="H1264" s="83" t="s">
        <v>118</v>
      </c>
      <c r="I1264" s="84">
        <f t="shared" ref="I1264:I1266" si="241">0.15991*D1264^2.32764</f>
        <v>517.15563892042849</v>
      </c>
      <c r="J1264" s="27">
        <f t="shared" si="225"/>
        <v>2.5857781946021423</v>
      </c>
      <c r="K1264" s="27" t="str">
        <f t="shared" si="226"/>
        <v>DEJAR</v>
      </c>
      <c r="L1264" s="27" t="str">
        <f t="shared" si="227"/>
        <v>DEJAR</v>
      </c>
      <c r="M1264" s="27" t="str">
        <f t="shared" si="228"/>
        <v>DEJAR</v>
      </c>
    </row>
    <row r="1265" spans="1:13" x14ac:dyDescent="0.25">
      <c r="A1265" t="s">
        <v>86</v>
      </c>
      <c r="B1265">
        <v>8</v>
      </c>
      <c r="C1265" s="61" t="s">
        <v>95</v>
      </c>
      <c r="D1265" s="66">
        <v>44</v>
      </c>
      <c r="E1265" s="61">
        <v>22</v>
      </c>
      <c r="F1265" s="118">
        <f t="shared" si="224"/>
        <v>1520.5344</v>
      </c>
      <c r="G1265" s="50">
        <v>0.1</v>
      </c>
      <c r="H1265" s="83" t="s">
        <v>118</v>
      </c>
      <c r="I1265" s="84">
        <f t="shared" si="241"/>
        <v>1069.6502848909329</v>
      </c>
      <c r="J1265" s="27">
        <f t="shared" si="225"/>
        <v>5.3482514244546637</v>
      </c>
      <c r="K1265" s="27" t="str">
        <f t="shared" si="226"/>
        <v>DEJAR</v>
      </c>
      <c r="L1265" s="27" t="str">
        <f t="shared" si="227"/>
        <v>DEJAR</v>
      </c>
      <c r="M1265" s="27" t="str">
        <f t="shared" si="228"/>
        <v>DEJAR</v>
      </c>
    </row>
    <row r="1266" spans="1:13" x14ac:dyDescent="0.25">
      <c r="A1266" t="s">
        <v>86</v>
      </c>
      <c r="B1266">
        <v>9</v>
      </c>
      <c r="C1266" s="61" t="s">
        <v>95</v>
      </c>
      <c r="D1266" s="66">
        <v>42.9</v>
      </c>
      <c r="E1266" s="61">
        <v>20</v>
      </c>
      <c r="F1266" s="118">
        <f t="shared" si="224"/>
        <v>1445.4580139999998</v>
      </c>
      <c r="G1266" s="50">
        <v>0.1</v>
      </c>
      <c r="H1266" s="83" t="s">
        <v>118</v>
      </c>
      <c r="I1266" s="84">
        <f t="shared" si="241"/>
        <v>1008.4364034860454</v>
      </c>
      <c r="J1266" s="27">
        <f t="shared" si="225"/>
        <v>5.0421820174302265</v>
      </c>
      <c r="K1266" s="27" t="str">
        <f t="shared" si="226"/>
        <v>DEJAR</v>
      </c>
      <c r="L1266" s="27" t="str">
        <f t="shared" si="227"/>
        <v>DEJAR</v>
      </c>
      <c r="M1266" s="27" t="str">
        <f t="shared" si="228"/>
        <v>DEJAR</v>
      </c>
    </row>
    <row r="1267" spans="1:13" x14ac:dyDescent="0.25">
      <c r="A1267" t="s">
        <v>86</v>
      </c>
      <c r="B1267">
        <v>10</v>
      </c>
      <c r="C1267" s="61" t="s">
        <v>106</v>
      </c>
      <c r="D1267" s="66">
        <v>20.7</v>
      </c>
      <c r="E1267" s="61">
        <v>10</v>
      </c>
      <c r="F1267" s="118">
        <f t="shared" si="224"/>
        <v>336.53604599999994</v>
      </c>
      <c r="G1267" s="50">
        <v>0.1</v>
      </c>
      <c r="H1267" s="50" t="s">
        <v>119</v>
      </c>
      <c r="I1267" s="84">
        <f t="shared" ref="I1267:I1269" si="242">0.13647*D1267^2.38351</f>
        <v>186.92425983746028</v>
      </c>
      <c r="J1267" s="27">
        <f t="shared" si="225"/>
        <v>0.9346212991873013</v>
      </c>
      <c r="K1267" s="27" t="str">
        <f t="shared" si="226"/>
        <v>DEJAR</v>
      </c>
      <c r="L1267" s="27" t="str">
        <f t="shared" si="227"/>
        <v>DEJAR</v>
      </c>
      <c r="M1267" s="27" t="str">
        <f t="shared" si="228"/>
        <v>DEJAR</v>
      </c>
    </row>
    <row r="1268" spans="1:13" x14ac:dyDescent="0.25">
      <c r="A1268" t="s">
        <v>86</v>
      </c>
      <c r="B1268">
        <v>11</v>
      </c>
      <c r="C1268" s="61" t="s">
        <v>106</v>
      </c>
      <c r="D1268" s="66">
        <v>18.600000000000001</v>
      </c>
      <c r="E1268" s="61">
        <v>16</v>
      </c>
      <c r="F1268" s="118">
        <f t="shared" si="224"/>
        <v>271.71698400000002</v>
      </c>
      <c r="G1268" s="50">
        <v>0.1</v>
      </c>
      <c r="H1268" s="50" t="s">
        <v>119</v>
      </c>
      <c r="I1268" s="84">
        <f t="shared" si="242"/>
        <v>144.85516635748897</v>
      </c>
      <c r="J1268" s="27">
        <f t="shared" si="225"/>
        <v>0.72427583178744481</v>
      </c>
      <c r="K1268" s="27" t="str">
        <f t="shared" si="226"/>
        <v>DEJAR</v>
      </c>
      <c r="L1268" s="27" t="str">
        <f t="shared" si="227"/>
        <v>DEJAR</v>
      </c>
      <c r="M1268" s="27" t="str">
        <f t="shared" si="228"/>
        <v>DEJAR</v>
      </c>
    </row>
    <row r="1269" spans="1:13" x14ac:dyDescent="0.25">
      <c r="A1269" t="s">
        <v>86</v>
      </c>
      <c r="B1269">
        <v>12</v>
      </c>
      <c r="C1269" s="61" t="s">
        <v>106</v>
      </c>
      <c r="D1269" s="66">
        <v>24.8</v>
      </c>
      <c r="E1269" s="61">
        <v>18</v>
      </c>
      <c r="F1269" s="118">
        <f t="shared" si="224"/>
        <v>483.05241600000005</v>
      </c>
      <c r="G1269" s="50">
        <v>0.1</v>
      </c>
      <c r="H1269" s="50" t="s">
        <v>119</v>
      </c>
      <c r="I1269" s="84">
        <f t="shared" si="242"/>
        <v>287.55883622451108</v>
      </c>
      <c r="J1269" s="27">
        <f t="shared" si="225"/>
        <v>1.4377941811225552</v>
      </c>
      <c r="K1269" s="27" t="str">
        <f t="shared" si="226"/>
        <v>DEJAR</v>
      </c>
      <c r="L1269" s="27" t="str">
        <f t="shared" si="227"/>
        <v>DEJAR</v>
      </c>
      <c r="M1269" s="27" t="str">
        <f t="shared" si="228"/>
        <v>DEJAR</v>
      </c>
    </row>
    <row r="1270" spans="1:13" x14ac:dyDescent="0.25">
      <c r="A1270" t="s">
        <v>86</v>
      </c>
      <c r="B1270">
        <v>13</v>
      </c>
      <c r="C1270" s="61" t="s">
        <v>95</v>
      </c>
      <c r="D1270" s="66">
        <v>37</v>
      </c>
      <c r="E1270" s="61">
        <v>19</v>
      </c>
      <c r="F1270" s="118">
        <f t="shared" si="224"/>
        <v>1075.2126000000001</v>
      </c>
      <c r="G1270" s="50">
        <v>0.1</v>
      </c>
      <c r="H1270" s="83" t="s">
        <v>118</v>
      </c>
      <c r="I1270" s="84">
        <f t="shared" ref="I1270:I1271" si="243">0.15991*D1270^2.32764</f>
        <v>714.63566127853471</v>
      </c>
      <c r="J1270" s="27">
        <f t="shared" si="225"/>
        <v>3.5731783063926734</v>
      </c>
      <c r="K1270" s="27" t="str">
        <f t="shared" si="226"/>
        <v>DEJAR</v>
      </c>
      <c r="L1270" s="27" t="str">
        <f t="shared" si="227"/>
        <v>DEJAR</v>
      </c>
      <c r="M1270" s="27" t="str">
        <f t="shared" si="228"/>
        <v>DEJAR</v>
      </c>
    </row>
    <row r="1271" spans="1:13" x14ac:dyDescent="0.25">
      <c r="A1271" t="s">
        <v>86</v>
      </c>
      <c r="B1271">
        <v>14</v>
      </c>
      <c r="C1271" s="61" t="s">
        <v>95</v>
      </c>
      <c r="D1271" s="66">
        <v>40.1</v>
      </c>
      <c r="E1271" s="61">
        <v>21</v>
      </c>
      <c r="F1271" s="118">
        <f t="shared" si="224"/>
        <v>1262.9310540000001</v>
      </c>
      <c r="G1271" s="50">
        <v>0.1</v>
      </c>
      <c r="H1271" s="83" t="s">
        <v>118</v>
      </c>
      <c r="I1271" s="84">
        <f t="shared" si="243"/>
        <v>861.82401319078087</v>
      </c>
      <c r="J1271" s="27">
        <f t="shared" si="225"/>
        <v>4.3091200659539037</v>
      </c>
      <c r="K1271" s="27" t="str">
        <f t="shared" si="226"/>
        <v>DEJAR</v>
      </c>
      <c r="L1271" s="27" t="str">
        <f t="shared" si="227"/>
        <v>DEJAR</v>
      </c>
      <c r="M1271" s="27" t="str">
        <f t="shared" si="228"/>
        <v>DEJAR</v>
      </c>
    </row>
    <row r="1272" spans="1:13" x14ac:dyDescent="0.25">
      <c r="A1272" t="s">
        <v>86</v>
      </c>
      <c r="B1272">
        <v>15</v>
      </c>
      <c r="C1272" s="61" t="s">
        <v>106</v>
      </c>
      <c r="D1272" s="66">
        <v>30.2</v>
      </c>
      <c r="E1272" s="61">
        <v>17</v>
      </c>
      <c r="F1272" s="118">
        <f t="shared" si="224"/>
        <v>716.31621599999994</v>
      </c>
      <c r="G1272" s="50">
        <v>0.1</v>
      </c>
      <c r="H1272" s="50" t="s">
        <v>119</v>
      </c>
      <c r="I1272" s="84">
        <f>0.13647*D1272^2.38351</f>
        <v>459.88425416871877</v>
      </c>
      <c r="J1272" s="27">
        <f t="shared" si="225"/>
        <v>2.2994212708435935</v>
      </c>
      <c r="K1272" s="27" t="str">
        <f t="shared" si="226"/>
        <v>DEJAR</v>
      </c>
      <c r="L1272" s="27" t="str">
        <f t="shared" si="227"/>
        <v>DEJAR</v>
      </c>
      <c r="M1272" s="27" t="str">
        <f t="shared" si="228"/>
        <v>DEJAR</v>
      </c>
    </row>
    <row r="1273" spans="1:13" x14ac:dyDescent="0.25">
      <c r="A1273" t="s">
        <v>86</v>
      </c>
      <c r="B1273">
        <v>16</v>
      </c>
      <c r="C1273" s="61" t="s">
        <v>95</v>
      </c>
      <c r="D1273" s="66">
        <v>31.7</v>
      </c>
      <c r="E1273" s="61">
        <v>16</v>
      </c>
      <c r="F1273" s="118">
        <f t="shared" si="224"/>
        <v>789.24060599999996</v>
      </c>
      <c r="G1273" s="50">
        <v>0.1</v>
      </c>
      <c r="H1273" s="83" t="s">
        <v>118</v>
      </c>
      <c r="I1273" s="84">
        <f t="shared" ref="I1273:I1275" si="244">0.15991*D1273^2.32764</f>
        <v>498.65617842765715</v>
      </c>
      <c r="J1273" s="27">
        <f t="shared" si="225"/>
        <v>2.4932808921382854</v>
      </c>
      <c r="K1273" s="27" t="str">
        <f t="shared" si="226"/>
        <v>DEJAR</v>
      </c>
      <c r="L1273" s="27" t="str">
        <f t="shared" si="227"/>
        <v>DEJAR</v>
      </c>
      <c r="M1273" s="27" t="str">
        <f t="shared" si="228"/>
        <v>DEJAR</v>
      </c>
    </row>
    <row r="1274" spans="1:13" x14ac:dyDescent="0.25">
      <c r="A1274" t="s">
        <v>86</v>
      </c>
      <c r="B1274">
        <v>17</v>
      </c>
      <c r="C1274" s="61" t="s">
        <v>95</v>
      </c>
      <c r="D1274" s="66">
        <v>28.5</v>
      </c>
      <c r="E1274" s="61">
        <v>18</v>
      </c>
      <c r="F1274" s="118">
        <f t="shared" si="224"/>
        <v>637.94114999999999</v>
      </c>
      <c r="G1274" s="50">
        <v>0.1</v>
      </c>
      <c r="H1274" s="83" t="s">
        <v>118</v>
      </c>
      <c r="I1274" s="84">
        <f t="shared" si="244"/>
        <v>389.25187501357902</v>
      </c>
      <c r="J1274" s="27">
        <f t="shared" si="225"/>
        <v>1.9462593750678951</v>
      </c>
      <c r="K1274" s="27" t="str">
        <f t="shared" si="226"/>
        <v>DEJAR</v>
      </c>
      <c r="L1274" s="27" t="str">
        <f t="shared" si="227"/>
        <v>DEJAR</v>
      </c>
      <c r="M1274" s="27" t="str">
        <f t="shared" si="228"/>
        <v>DEJAR</v>
      </c>
    </row>
    <row r="1275" spans="1:13" x14ac:dyDescent="0.25">
      <c r="A1275" t="s">
        <v>86</v>
      </c>
      <c r="B1275">
        <v>18</v>
      </c>
      <c r="C1275" s="61" t="s">
        <v>95</v>
      </c>
      <c r="D1275" s="66">
        <v>25.2</v>
      </c>
      <c r="E1275" s="61">
        <v>16</v>
      </c>
      <c r="F1275" s="118">
        <f t="shared" si="224"/>
        <v>498.76041599999996</v>
      </c>
      <c r="G1275" s="50">
        <v>0.1</v>
      </c>
      <c r="H1275" s="83" t="s">
        <v>118</v>
      </c>
      <c r="I1275" s="84">
        <f t="shared" si="244"/>
        <v>292.30185940526428</v>
      </c>
      <c r="J1275" s="27">
        <f t="shared" si="225"/>
        <v>1.4615092970263213</v>
      </c>
      <c r="K1275" s="27" t="str">
        <f t="shared" si="226"/>
        <v>DEJAR</v>
      </c>
      <c r="L1275" s="27" t="str">
        <f t="shared" si="227"/>
        <v>DEJAR</v>
      </c>
      <c r="M1275" s="27" t="str">
        <f t="shared" si="228"/>
        <v>DEJAR</v>
      </c>
    </row>
    <row r="1276" spans="1:13" x14ac:dyDescent="0.25">
      <c r="A1276" t="s">
        <v>86</v>
      </c>
      <c r="B1276">
        <v>19</v>
      </c>
      <c r="C1276" s="61" t="s">
        <v>106</v>
      </c>
      <c r="D1276" s="66">
        <v>27.9</v>
      </c>
      <c r="E1276" s="61">
        <v>16</v>
      </c>
      <c r="F1276" s="118">
        <f t="shared" si="224"/>
        <v>611.36321399999997</v>
      </c>
      <c r="G1276" s="50">
        <v>0.1</v>
      </c>
      <c r="H1276" s="50" t="s">
        <v>119</v>
      </c>
      <c r="I1276" s="84">
        <f>0.13647*D1276^2.38351</f>
        <v>380.75820090243121</v>
      </c>
      <c r="J1276" s="27">
        <f t="shared" si="225"/>
        <v>1.903791004512156</v>
      </c>
      <c r="K1276" s="27" t="str">
        <f t="shared" si="226"/>
        <v>DEJAR</v>
      </c>
      <c r="L1276" s="27" t="str">
        <f t="shared" si="227"/>
        <v>DEJAR</v>
      </c>
      <c r="M1276" s="27" t="str">
        <f t="shared" si="228"/>
        <v>DEJAR</v>
      </c>
    </row>
    <row r="1277" spans="1:13" x14ac:dyDescent="0.25">
      <c r="A1277" t="s">
        <v>86</v>
      </c>
      <c r="B1277">
        <v>20</v>
      </c>
      <c r="C1277" s="61" t="s">
        <v>95</v>
      </c>
      <c r="D1277" s="66">
        <v>43</v>
      </c>
      <c r="E1277" s="61">
        <v>19</v>
      </c>
      <c r="F1277" s="118">
        <f t="shared" si="224"/>
        <v>1452.2046</v>
      </c>
      <c r="G1277" s="50">
        <v>0.1</v>
      </c>
      <c r="H1277" s="83" t="s">
        <v>118</v>
      </c>
      <c r="I1277" s="84">
        <f t="shared" ref="I1277:I1279" si="245">0.15991*D1277^2.32764</f>
        <v>1013.9163800149536</v>
      </c>
      <c r="J1277" s="27">
        <f t="shared" si="225"/>
        <v>5.0695819000747671</v>
      </c>
      <c r="K1277" s="27" t="str">
        <f t="shared" si="226"/>
        <v>DEJAR</v>
      </c>
      <c r="L1277" s="27" t="str">
        <f t="shared" si="227"/>
        <v>DEJAR</v>
      </c>
      <c r="M1277" s="27" t="str">
        <f t="shared" si="228"/>
        <v>DEJAR</v>
      </c>
    </row>
    <row r="1278" spans="1:13" x14ac:dyDescent="0.25">
      <c r="A1278" t="s">
        <v>86</v>
      </c>
      <c r="B1278">
        <v>21</v>
      </c>
      <c r="C1278" s="61" t="s">
        <v>95</v>
      </c>
      <c r="D1278" s="66">
        <v>37.1</v>
      </c>
      <c r="E1278" s="61">
        <v>18</v>
      </c>
      <c r="F1278" s="118">
        <f t="shared" si="224"/>
        <v>1081.032414</v>
      </c>
      <c r="G1278" s="50">
        <v>0.1</v>
      </c>
      <c r="H1278" s="83" t="s">
        <v>118</v>
      </c>
      <c r="I1278" s="84">
        <f t="shared" si="245"/>
        <v>719.13944445865241</v>
      </c>
      <c r="J1278" s="27">
        <f t="shared" si="225"/>
        <v>3.5956972222932619</v>
      </c>
      <c r="K1278" s="27" t="str">
        <f t="shared" si="226"/>
        <v>DEJAR</v>
      </c>
      <c r="L1278" s="27" t="str">
        <f t="shared" si="227"/>
        <v>DEJAR</v>
      </c>
      <c r="M1278" s="27" t="str">
        <f t="shared" si="228"/>
        <v>DEJAR</v>
      </c>
    </row>
    <row r="1279" spans="1:13" x14ac:dyDescent="0.25">
      <c r="A1279" t="s">
        <v>86</v>
      </c>
      <c r="B1279">
        <v>22</v>
      </c>
      <c r="C1279" s="61" t="s">
        <v>95</v>
      </c>
      <c r="D1279" s="66">
        <v>41.2</v>
      </c>
      <c r="E1279" s="61">
        <v>19</v>
      </c>
      <c r="F1279" s="118">
        <f t="shared" si="224"/>
        <v>1333.1693760000003</v>
      </c>
      <c r="G1279" s="50">
        <v>0.1</v>
      </c>
      <c r="H1279" s="83" t="s">
        <v>118</v>
      </c>
      <c r="I1279" s="84">
        <f t="shared" si="245"/>
        <v>917.85690449369213</v>
      </c>
      <c r="J1279" s="27">
        <f t="shared" si="225"/>
        <v>4.5892845224684606</v>
      </c>
      <c r="K1279" s="27" t="str">
        <f t="shared" si="226"/>
        <v>DEJAR</v>
      </c>
      <c r="L1279" s="27" t="str">
        <f t="shared" si="227"/>
        <v>DEJAR</v>
      </c>
      <c r="M1279" s="27" t="str">
        <f t="shared" si="228"/>
        <v>DEJAR</v>
      </c>
    </row>
    <row r="1280" spans="1:13" x14ac:dyDescent="0.25">
      <c r="A1280" t="s">
        <v>86</v>
      </c>
      <c r="B1280">
        <v>23</v>
      </c>
      <c r="C1280" s="61" t="s">
        <v>106</v>
      </c>
      <c r="D1280" s="66">
        <v>15.7</v>
      </c>
      <c r="E1280" s="61">
        <v>10</v>
      </c>
      <c r="F1280" s="118">
        <f t="shared" si="224"/>
        <v>193.59324599999999</v>
      </c>
      <c r="G1280" s="50">
        <v>0.1</v>
      </c>
      <c r="H1280" s="50" t="s">
        <v>119</v>
      </c>
      <c r="I1280" s="84">
        <f t="shared" ref="I1280:I1281" si="246">0.13647*D1280^2.38351</f>
        <v>96.711021847370617</v>
      </c>
      <c r="J1280" s="27">
        <f t="shared" si="225"/>
        <v>0.48355510923685302</v>
      </c>
      <c r="K1280" s="27" t="str">
        <f t="shared" si="226"/>
        <v>DEJAR</v>
      </c>
      <c r="L1280" s="27" t="str">
        <f t="shared" si="227"/>
        <v>DEJAR</v>
      </c>
      <c r="M1280" s="27" t="str">
        <f t="shared" si="228"/>
        <v>DEJAR</v>
      </c>
    </row>
    <row r="1281" spans="1:13" x14ac:dyDescent="0.25">
      <c r="A1281" t="s">
        <v>86</v>
      </c>
      <c r="B1281">
        <v>24</v>
      </c>
      <c r="C1281" s="61" t="s">
        <v>106</v>
      </c>
      <c r="D1281" s="66">
        <v>17.3</v>
      </c>
      <c r="E1281" s="61">
        <v>12</v>
      </c>
      <c r="F1281" s="118">
        <f t="shared" si="224"/>
        <v>235.06236600000003</v>
      </c>
      <c r="G1281" s="50">
        <v>0.1</v>
      </c>
      <c r="H1281" s="50" t="s">
        <v>119</v>
      </c>
      <c r="I1281" s="84">
        <f t="shared" si="246"/>
        <v>121.88000372337804</v>
      </c>
      <c r="J1281" s="27">
        <f t="shared" si="225"/>
        <v>0.60940001861689019</v>
      </c>
      <c r="K1281" s="27" t="str">
        <f t="shared" si="226"/>
        <v>DEJAR</v>
      </c>
      <c r="L1281" s="27" t="str">
        <f t="shared" si="227"/>
        <v>DEJAR</v>
      </c>
      <c r="M1281" s="27" t="str">
        <f t="shared" si="228"/>
        <v>DEJAR</v>
      </c>
    </row>
    <row r="1282" spans="1:13" x14ac:dyDescent="0.25">
      <c r="A1282" t="s">
        <v>86</v>
      </c>
      <c r="B1282">
        <v>25</v>
      </c>
      <c r="C1282" s="61" t="s">
        <v>95</v>
      </c>
      <c r="D1282" s="66">
        <v>19.600000000000001</v>
      </c>
      <c r="E1282" s="61">
        <v>15</v>
      </c>
      <c r="F1282" s="118">
        <f t="shared" si="224"/>
        <v>301.71926400000007</v>
      </c>
      <c r="G1282" s="50">
        <v>0.1</v>
      </c>
      <c r="H1282" s="83" t="s">
        <v>118</v>
      </c>
      <c r="I1282" s="84">
        <f>0.15991*D1282^2.32764</f>
        <v>162.84804350280578</v>
      </c>
      <c r="J1282" s="27">
        <f t="shared" si="225"/>
        <v>0.81424021751402875</v>
      </c>
      <c r="K1282" s="27" t="str">
        <f t="shared" si="226"/>
        <v>DEJAR</v>
      </c>
      <c r="L1282" s="27" t="str">
        <f t="shared" si="227"/>
        <v>DEJAR</v>
      </c>
      <c r="M1282" s="27" t="str">
        <f t="shared" si="228"/>
        <v>DEJAR</v>
      </c>
    </row>
    <row r="1283" spans="1:13" x14ac:dyDescent="0.25">
      <c r="A1283" t="s">
        <v>86</v>
      </c>
      <c r="B1283">
        <v>26</v>
      </c>
      <c r="C1283" s="61" t="s">
        <v>106</v>
      </c>
      <c r="D1283" s="66">
        <v>14.4</v>
      </c>
      <c r="E1283" s="61">
        <v>12</v>
      </c>
      <c r="F1283" s="118">
        <f t="shared" ref="F1283:F1331" si="247">(3.1416/4)*D1283^2</f>
        <v>162.860544</v>
      </c>
      <c r="G1283" s="50">
        <v>0.1</v>
      </c>
      <c r="H1283" s="50" t="s">
        <v>119</v>
      </c>
      <c r="I1283" s="84">
        <f>0.13647*D1283^2.38351</f>
        <v>78.705625560156477</v>
      </c>
      <c r="J1283" s="27">
        <f t="shared" ref="J1283:J1330" si="248">((I1283/1000)*0.5)/G1283</f>
        <v>0.39352812780078239</v>
      </c>
      <c r="K1283" s="27" t="str">
        <f t="shared" ref="K1283:K1331" si="249">+IF(D1283&gt;=10,"DEJAR","DEPURAR")</f>
        <v>DEJAR</v>
      </c>
      <c r="L1283" s="27" t="str">
        <f t="shared" ref="L1283:L1331" si="250">+IF(E1283&gt;=5,"DEJAR","DEPURAR")</f>
        <v>DEJAR</v>
      </c>
      <c r="M1283" s="27" t="str">
        <f t="shared" ref="M1283:M1331" si="251">+IF(AND(K1283="DEJAR",L1283="DEJAR"),"DEJAR","DEPURAR")</f>
        <v>DEJAR</v>
      </c>
    </row>
    <row r="1284" spans="1:13" x14ac:dyDescent="0.25">
      <c r="A1284" t="s">
        <v>86</v>
      </c>
      <c r="B1284">
        <v>27</v>
      </c>
      <c r="C1284" s="61" t="s">
        <v>95</v>
      </c>
      <c r="D1284" s="66">
        <v>24.9</v>
      </c>
      <c r="E1284" s="61">
        <v>19</v>
      </c>
      <c r="F1284" s="118">
        <f t="shared" si="247"/>
        <v>486.95585399999987</v>
      </c>
      <c r="G1284" s="50">
        <v>0.1</v>
      </c>
      <c r="H1284" s="83" t="s">
        <v>118</v>
      </c>
      <c r="I1284" s="84">
        <f t="shared" ref="I1284:I1287" si="252">0.15991*D1284^2.32764</f>
        <v>284.26610021364826</v>
      </c>
      <c r="J1284" s="27">
        <f t="shared" si="248"/>
        <v>1.4213305010682411</v>
      </c>
      <c r="K1284" s="27" t="str">
        <f t="shared" si="249"/>
        <v>DEJAR</v>
      </c>
      <c r="L1284" s="27" t="str">
        <f t="shared" si="250"/>
        <v>DEJAR</v>
      </c>
      <c r="M1284" s="27" t="str">
        <f t="shared" si="251"/>
        <v>DEJAR</v>
      </c>
    </row>
    <row r="1285" spans="1:13" x14ac:dyDescent="0.25">
      <c r="A1285" t="s">
        <v>86</v>
      </c>
      <c r="B1285">
        <v>28</v>
      </c>
      <c r="C1285" s="61" t="s">
        <v>95</v>
      </c>
      <c r="D1285" s="66">
        <v>27.5</v>
      </c>
      <c r="E1285" s="61">
        <v>16</v>
      </c>
      <c r="F1285" s="118">
        <f t="shared" si="247"/>
        <v>593.95875000000001</v>
      </c>
      <c r="G1285" s="50">
        <v>0.1</v>
      </c>
      <c r="H1285" s="83" t="s">
        <v>118</v>
      </c>
      <c r="I1285" s="84">
        <f t="shared" si="252"/>
        <v>358.19867476223197</v>
      </c>
      <c r="J1285" s="27">
        <f t="shared" si="248"/>
        <v>1.7909933738111599</v>
      </c>
      <c r="K1285" s="27" t="str">
        <f t="shared" si="249"/>
        <v>DEJAR</v>
      </c>
      <c r="L1285" s="27" t="str">
        <f t="shared" si="250"/>
        <v>DEJAR</v>
      </c>
      <c r="M1285" s="27" t="str">
        <f t="shared" si="251"/>
        <v>DEJAR</v>
      </c>
    </row>
    <row r="1286" spans="1:13" x14ac:dyDescent="0.25">
      <c r="A1286" t="s">
        <v>86</v>
      </c>
      <c r="B1286">
        <v>29</v>
      </c>
      <c r="C1286" s="61" t="s">
        <v>95</v>
      </c>
      <c r="D1286" s="66">
        <v>32.299999999999997</v>
      </c>
      <c r="E1286" s="61">
        <v>15</v>
      </c>
      <c r="F1286" s="118">
        <f t="shared" si="247"/>
        <v>819.39996599999984</v>
      </c>
      <c r="G1286" s="50">
        <v>0.1</v>
      </c>
      <c r="H1286" s="83" t="s">
        <v>118</v>
      </c>
      <c r="I1286" s="84">
        <f t="shared" si="252"/>
        <v>520.90170907955439</v>
      </c>
      <c r="J1286" s="27">
        <f t="shared" si="248"/>
        <v>2.6045085453977714</v>
      </c>
      <c r="K1286" s="27" t="str">
        <f t="shared" si="249"/>
        <v>DEJAR</v>
      </c>
      <c r="L1286" s="27" t="str">
        <f t="shared" si="250"/>
        <v>DEJAR</v>
      </c>
      <c r="M1286" s="27" t="str">
        <f t="shared" si="251"/>
        <v>DEJAR</v>
      </c>
    </row>
    <row r="1287" spans="1:13" x14ac:dyDescent="0.25">
      <c r="A1287" t="s">
        <v>86</v>
      </c>
      <c r="B1287">
        <v>30</v>
      </c>
      <c r="C1287" s="61" t="s">
        <v>95</v>
      </c>
      <c r="D1287" s="66">
        <v>34</v>
      </c>
      <c r="E1287" s="61">
        <v>15</v>
      </c>
      <c r="F1287" s="118">
        <f t="shared" si="247"/>
        <v>907.92240000000004</v>
      </c>
      <c r="G1287" s="50">
        <v>0.1</v>
      </c>
      <c r="H1287" s="83" t="s">
        <v>118</v>
      </c>
      <c r="I1287" s="84">
        <f t="shared" si="252"/>
        <v>586.95824798631986</v>
      </c>
      <c r="J1287" s="27">
        <f t="shared" si="248"/>
        <v>2.9347912399315992</v>
      </c>
      <c r="K1287" s="27" t="str">
        <f t="shared" si="249"/>
        <v>DEJAR</v>
      </c>
      <c r="L1287" s="27" t="str">
        <f t="shared" si="250"/>
        <v>DEJAR</v>
      </c>
      <c r="M1287" s="27" t="str">
        <f t="shared" si="251"/>
        <v>DEJAR</v>
      </c>
    </row>
    <row r="1288" spans="1:13" x14ac:dyDescent="0.25">
      <c r="A1288" t="s">
        <v>86</v>
      </c>
      <c r="B1288">
        <v>31</v>
      </c>
      <c r="C1288" s="61" t="s">
        <v>106</v>
      </c>
      <c r="D1288" s="66">
        <v>19.899999999999999</v>
      </c>
      <c r="E1288" s="61">
        <v>17</v>
      </c>
      <c r="F1288" s="118">
        <f t="shared" si="247"/>
        <v>311.02625399999994</v>
      </c>
      <c r="G1288" s="50">
        <v>0.1</v>
      </c>
      <c r="H1288" s="50" t="s">
        <v>119</v>
      </c>
      <c r="I1288" s="84">
        <f>0.13647*D1288^2.38351</f>
        <v>170.16353054229634</v>
      </c>
      <c r="J1288" s="27">
        <f t="shared" si="248"/>
        <v>0.85081765271148169</v>
      </c>
      <c r="K1288" s="27" t="str">
        <f t="shared" si="249"/>
        <v>DEJAR</v>
      </c>
      <c r="L1288" s="27" t="str">
        <f t="shared" si="250"/>
        <v>DEJAR</v>
      </c>
      <c r="M1288" s="27" t="str">
        <f t="shared" si="251"/>
        <v>DEJAR</v>
      </c>
    </row>
    <row r="1289" spans="1:13" x14ac:dyDescent="0.25">
      <c r="A1289" t="s">
        <v>86</v>
      </c>
      <c r="B1289">
        <v>32</v>
      </c>
      <c r="C1289" s="61" t="s">
        <v>95</v>
      </c>
      <c r="D1289" s="66">
        <v>20.7</v>
      </c>
      <c r="E1289" s="61">
        <v>16</v>
      </c>
      <c r="F1289" s="118">
        <f t="shared" si="247"/>
        <v>336.53604599999994</v>
      </c>
      <c r="G1289" s="50">
        <v>0.1</v>
      </c>
      <c r="H1289" s="83" t="s">
        <v>118</v>
      </c>
      <c r="I1289" s="84">
        <f t="shared" ref="I1289:I1291" si="253">0.15991*D1289^2.32764</f>
        <v>184.91870278496805</v>
      </c>
      <c r="J1289" s="27">
        <f t="shared" si="248"/>
        <v>0.92459351392484024</v>
      </c>
      <c r="K1289" s="27" t="str">
        <f t="shared" si="249"/>
        <v>DEJAR</v>
      </c>
      <c r="L1289" s="27" t="str">
        <f t="shared" si="250"/>
        <v>DEJAR</v>
      </c>
      <c r="M1289" s="27" t="str">
        <f t="shared" si="251"/>
        <v>DEJAR</v>
      </c>
    </row>
    <row r="1290" spans="1:13" x14ac:dyDescent="0.25">
      <c r="A1290" t="s">
        <v>86</v>
      </c>
      <c r="B1290">
        <v>33</v>
      </c>
      <c r="C1290" s="61" t="s">
        <v>95</v>
      </c>
      <c r="D1290" s="66">
        <v>18</v>
      </c>
      <c r="E1290" s="61">
        <v>16</v>
      </c>
      <c r="F1290" s="118">
        <f t="shared" si="247"/>
        <v>254.46959999999999</v>
      </c>
      <c r="G1290" s="50">
        <v>0.1</v>
      </c>
      <c r="H1290" s="83" t="s">
        <v>118</v>
      </c>
      <c r="I1290" s="84">
        <f t="shared" si="253"/>
        <v>133.5666756910525</v>
      </c>
      <c r="J1290" s="27">
        <f t="shared" si="248"/>
        <v>0.66783337845526236</v>
      </c>
      <c r="K1290" s="27" t="str">
        <f t="shared" si="249"/>
        <v>DEJAR</v>
      </c>
      <c r="L1290" s="27" t="str">
        <f t="shared" si="250"/>
        <v>DEJAR</v>
      </c>
      <c r="M1290" s="27" t="str">
        <f t="shared" si="251"/>
        <v>DEJAR</v>
      </c>
    </row>
    <row r="1291" spans="1:13" x14ac:dyDescent="0.25">
      <c r="A1291" t="s">
        <v>86</v>
      </c>
      <c r="B1291">
        <v>34</v>
      </c>
      <c r="C1291" s="61" t="s">
        <v>95</v>
      </c>
      <c r="D1291" s="66">
        <v>16</v>
      </c>
      <c r="E1291" s="61">
        <v>13</v>
      </c>
      <c r="F1291" s="118">
        <f t="shared" si="247"/>
        <v>201.0624</v>
      </c>
      <c r="G1291" s="50">
        <v>0.1</v>
      </c>
      <c r="H1291" s="83" t="s">
        <v>118</v>
      </c>
      <c r="I1291" s="84">
        <f t="shared" si="253"/>
        <v>101.53913507623321</v>
      </c>
      <c r="J1291" s="27">
        <f t="shared" si="248"/>
        <v>0.507695675381166</v>
      </c>
      <c r="K1291" s="27" t="str">
        <f t="shared" si="249"/>
        <v>DEJAR</v>
      </c>
      <c r="L1291" s="27" t="str">
        <f t="shared" si="250"/>
        <v>DEJAR</v>
      </c>
      <c r="M1291" s="27" t="str">
        <f t="shared" si="251"/>
        <v>DEJAR</v>
      </c>
    </row>
    <row r="1292" spans="1:13" x14ac:dyDescent="0.25">
      <c r="A1292" t="s">
        <v>86</v>
      </c>
      <c r="B1292">
        <v>35</v>
      </c>
      <c r="C1292" s="61" t="s">
        <v>106</v>
      </c>
      <c r="D1292" s="66">
        <v>12.7</v>
      </c>
      <c r="E1292" s="61">
        <v>10</v>
      </c>
      <c r="F1292" s="118">
        <f t="shared" si="247"/>
        <v>126.67716599999999</v>
      </c>
      <c r="G1292" s="50">
        <v>0.1</v>
      </c>
      <c r="H1292" s="50" t="s">
        <v>119</v>
      </c>
      <c r="I1292" s="84">
        <f>0.13647*D1292^2.38351</f>
        <v>58.339727802004475</v>
      </c>
      <c r="J1292" s="27">
        <f t="shared" si="248"/>
        <v>0.29169863901002235</v>
      </c>
      <c r="K1292" s="27" t="str">
        <f t="shared" si="249"/>
        <v>DEJAR</v>
      </c>
      <c r="L1292" s="27" t="str">
        <f t="shared" si="250"/>
        <v>DEJAR</v>
      </c>
      <c r="M1292" s="27" t="str">
        <f t="shared" si="251"/>
        <v>DEJAR</v>
      </c>
    </row>
    <row r="1293" spans="1:13" x14ac:dyDescent="0.25">
      <c r="A1293" t="s">
        <v>86</v>
      </c>
      <c r="B1293">
        <v>36</v>
      </c>
      <c r="C1293" s="61" t="s">
        <v>95</v>
      </c>
      <c r="D1293" s="66">
        <v>36.9</v>
      </c>
      <c r="E1293" s="61">
        <v>17</v>
      </c>
      <c r="F1293" s="118">
        <f t="shared" si="247"/>
        <v>1069.4084939999998</v>
      </c>
      <c r="G1293" s="50">
        <v>0.1</v>
      </c>
      <c r="H1293" s="83" t="s">
        <v>118</v>
      </c>
      <c r="I1293" s="84">
        <f t="shared" ref="I1293:I1294" si="254">0.15991*D1293^2.32764</f>
        <v>710.1480096937255</v>
      </c>
      <c r="J1293" s="27">
        <f t="shared" si="248"/>
        <v>3.5507400484686271</v>
      </c>
      <c r="K1293" s="27" t="str">
        <f t="shared" si="249"/>
        <v>DEJAR</v>
      </c>
      <c r="L1293" s="27" t="str">
        <f t="shared" si="250"/>
        <v>DEJAR</v>
      </c>
      <c r="M1293" s="27" t="str">
        <f t="shared" si="251"/>
        <v>DEJAR</v>
      </c>
    </row>
    <row r="1294" spans="1:13" x14ac:dyDescent="0.25">
      <c r="A1294" t="s">
        <v>86</v>
      </c>
      <c r="B1294">
        <v>37</v>
      </c>
      <c r="C1294" s="61" t="s">
        <v>95</v>
      </c>
      <c r="D1294" s="66">
        <v>32.200000000000003</v>
      </c>
      <c r="E1294" s="61">
        <v>14</v>
      </c>
      <c r="F1294" s="118">
        <f t="shared" si="247"/>
        <v>814.33413600000006</v>
      </c>
      <c r="G1294" s="50">
        <v>0.1</v>
      </c>
      <c r="H1294" s="83" t="s">
        <v>118</v>
      </c>
      <c r="I1294" s="84">
        <f t="shared" si="254"/>
        <v>517.15563892042849</v>
      </c>
      <c r="J1294" s="27">
        <f t="shared" si="248"/>
        <v>2.5857781946021423</v>
      </c>
      <c r="K1294" s="27" t="str">
        <f t="shared" si="249"/>
        <v>DEJAR</v>
      </c>
      <c r="L1294" s="27" t="str">
        <f t="shared" si="250"/>
        <v>DEJAR</v>
      </c>
      <c r="M1294" s="27" t="str">
        <f t="shared" si="251"/>
        <v>DEJAR</v>
      </c>
    </row>
    <row r="1295" spans="1:13" x14ac:dyDescent="0.25">
      <c r="A1295" t="s">
        <v>86</v>
      </c>
      <c r="B1295">
        <v>38</v>
      </c>
      <c r="C1295" s="61" t="s">
        <v>106</v>
      </c>
      <c r="D1295" s="66">
        <v>21.3</v>
      </c>
      <c r="E1295" s="61">
        <v>15</v>
      </c>
      <c r="F1295" s="118">
        <f t="shared" si="247"/>
        <v>356.32812600000005</v>
      </c>
      <c r="G1295" s="50">
        <v>0.1</v>
      </c>
      <c r="H1295" s="50" t="s">
        <v>119</v>
      </c>
      <c r="I1295" s="84">
        <f t="shared" ref="I1295:I1296" si="255">0.13647*D1295^2.38351</f>
        <v>200.09823603943784</v>
      </c>
      <c r="J1295" s="27">
        <f t="shared" si="248"/>
        <v>1.000491180197189</v>
      </c>
      <c r="K1295" s="27" t="str">
        <f t="shared" si="249"/>
        <v>DEJAR</v>
      </c>
      <c r="L1295" s="27" t="str">
        <f t="shared" si="250"/>
        <v>DEJAR</v>
      </c>
      <c r="M1295" s="27" t="str">
        <f t="shared" si="251"/>
        <v>DEJAR</v>
      </c>
    </row>
    <row r="1296" spans="1:13" x14ac:dyDescent="0.25">
      <c r="A1296" t="s">
        <v>86</v>
      </c>
      <c r="B1296">
        <v>39</v>
      </c>
      <c r="C1296" s="61" t="s">
        <v>106</v>
      </c>
      <c r="D1296" s="66">
        <v>24.4</v>
      </c>
      <c r="E1296" s="61">
        <v>16</v>
      </c>
      <c r="F1296" s="118">
        <f t="shared" si="247"/>
        <v>467.59574399999991</v>
      </c>
      <c r="G1296" s="50">
        <v>0.1</v>
      </c>
      <c r="H1296" s="50" t="s">
        <v>119</v>
      </c>
      <c r="I1296" s="84">
        <f t="shared" si="255"/>
        <v>276.62709532143464</v>
      </c>
      <c r="J1296" s="27">
        <f t="shared" si="248"/>
        <v>1.3831354766071731</v>
      </c>
      <c r="K1296" s="27" t="str">
        <f t="shared" si="249"/>
        <v>DEJAR</v>
      </c>
      <c r="L1296" s="27" t="str">
        <f t="shared" si="250"/>
        <v>DEJAR</v>
      </c>
      <c r="M1296" s="27" t="str">
        <f t="shared" si="251"/>
        <v>DEJAR</v>
      </c>
    </row>
    <row r="1297" spans="1:13" x14ac:dyDescent="0.25">
      <c r="A1297" t="s">
        <v>87</v>
      </c>
      <c r="B1297">
        <v>1</v>
      </c>
      <c r="C1297" s="61" t="s">
        <v>95</v>
      </c>
      <c r="D1297" s="66">
        <v>37.799999999999997</v>
      </c>
      <c r="E1297" s="61">
        <v>20</v>
      </c>
      <c r="F1297" s="118">
        <f t="shared" si="247"/>
        <v>1122.2109359999997</v>
      </c>
      <c r="G1297" s="50">
        <v>0.1</v>
      </c>
      <c r="H1297" s="83" t="s">
        <v>118</v>
      </c>
      <c r="I1297" s="84">
        <f t="shared" ref="I1297:I1300" si="256">0.15991*D1297^2.32764</f>
        <v>751.11880697770221</v>
      </c>
      <c r="J1297" s="27">
        <f t="shared" si="248"/>
        <v>3.7555940348885106</v>
      </c>
      <c r="K1297" s="27" t="str">
        <f t="shared" si="249"/>
        <v>DEJAR</v>
      </c>
      <c r="L1297" s="27" t="str">
        <f t="shared" si="250"/>
        <v>DEJAR</v>
      </c>
      <c r="M1297" s="27" t="str">
        <f t="shared" si="251"/>
        <v>DEJAR</v>
      </c>
    </row>
    <row r="1298" spans="1:13" x14ac:dyDescent="0.25">
      <c r="A1298" t="s">
        <v>87</v>
      </c>
      <c r="B1298">
        <v>2</v>
      </c>
      <c r="C1298" s="61" t="s">
        <v>95</v>
      </c>
      <c r="D1298" s="66">
        <v>30.1</v>
      </c>
      <c r="E1298" s="61">
        <v>18</v>
      </c>
      <c r="F1298" s="118">
        <f t="shared" si="247"/>
        <v>711.58025400000008</v>
      </c>
      <c r="G1298" s="50">
        <v>0.1</v>
      </c>
      <c r="H1298" s="83" t="s">
        <v>118</v>
      </c>
      <c r="I1298" s="84">
        <f t="shared" si="256"/>
        <v>442.0242959468863</v>
      </c>
      <c r="J1298" s="27">
        <f t="shared" si="248"/>
        <v>2.2101214797344313</v>
      </c>
      <c r="K1298" s="27" t="str">
        <f t="shared" si="249"/>
        <v>DEJAR</v>
      </c>
      <c r="L1298" s="27" t="str">
        <f t="shared" si="250"/>
        <v>DEJAR</v>
      </c>
      <c r="M1298" s="27" t="str">
        <f t="shared" si="251"/>
        <v>DEJAR</v>
      </c>
    </row>
    <row r="1299" spans="1:13" x14ac:dyDescent="0.25">
      <c r="A1299" t="s">
        <v>87</v>
      </c>
      <c r="B1299">
        <v>3</v>
      </c>
      <c r="C1299" s="61" t="s">
        <v>95</v>
      </c>
      <c r="D1299" s="66">
        <v>34.5</v>
      </c>
      <c r="E1299" s="61">
        <v>18</v>
      </c>
      <c r="F1299" s="118">
        <f t="shared" si="247"/>
        <v>934.82235000000003</v>
      </c>
      <c r="G1299" s="50">
        <v>0.1</v>
      </c>
      <c r="H1299" s="83" t="s">
        <v>118</v>
      </c>
      <c r="I1299" s="84">
        <f t="shared" si="256"/>
        <v>607.2462782424343</v>
      </c>
      <c r="J1299" s="27">
        <f t="shared" si="248"/>
        <v>3.036231391212171</v>
      </c>
      <c r="K1299" s="27" t="str">
        <f t="shared" si="249"/>
        <v>DEJAR</v>
      </c>
      <c r="L1299" s="27" t="str">
        <f t="shared" si="250"/>
        <v>DEJAR</v>
      </c>
      <c r="M1299" s="27" t="str">
        <f t="shared" si="251"/>
        <v>DEJAR</v>
      </c>
    </row>
    <row r="1300" spans="1:13" x14ac:dyDescent="0.25">
      <c r="A1300" t="s">
        <v>87</v>
      </c>
      <c r="B1300">
        <v>4</v>
      </c>
      <c r="C1300" s="61" t="s">
        <v>95</v>
      </c>
      <c r="D1300" s="66">
        <v>34.9</v>
      </c>
      <c r="E1300" s="61">
        <v>18</v>
      </c>
      <c r="F1300" s="118">
        <f t="shared" si="247"/>
        <v>956.62505399999998</v>
      </c>
      <c r="G1300" s="50">
        <v>0.1</v>
      </c>
      <c r="H1300" s="83" t="s">
        <v>118</v>
      </c>
      <c r="I1300" s="84">
        <f t="shared" si="256"/>
        <v>623.76040053293355</v>
      </c>
      <c r="J1300" s="27">
        <f t="shared" si="248"/>
        <v>3.1188020026646677</v>
      </c>
      <c r="K1300" s="27" t="str">
        <f t="shared" si="249"/>
        <v>DEJAR</v>
      </c>
      <c r="L1300" s="27" t="str">
        <f t="shared" si="250"/>
        <v>DEJAR</v>
      </c>
      <c r="M1300" s="27" t="str">
        <f t="shared" si="251"/>
        <v>DEJAR</v>
      </c>
    </row>
    <row r="1301" spans="1:13" x14ac:dyDescent="0.25">
      <c r="A1301" t="s">
        <v>87</v>
      </c>
      <c r="B1301">
        <v>5</v>
      </c>
      <c r="C1301" s="61" t="s">
        <v>106</v>
      </c>
      <c r="D1301" s="66">
        <v>11.5</v>
      </c>
      <c r="E1301" s="61">
        <v>5</v>
      </c>
      <c r="F1301" s="118">
        <f t="shared" si="247"/>
        <v>103.86915</v>
      </c>
      <c r="G1301" s="50">
        <v>0.1</v>
      </c>
      <c r="H1301" s="50" t="s">
        <v>119</v>
      </c>
      <c r="I1301" s="84">
        <f t="shared" ref="I1301:I1304" si="257">0.13647*D1301^2.38351</f>
        <v>46.049095165044989</v>
      </c>
      <c r="J1301" s="27">
        <f t="shared" si="248"/>
        <v>0.23024547582522495</v>
      </c>
      <c r="K1301" s="27" t="str">
        <f t="shared" si="249"/>
        <v>DEJAR</v>
      </c>
      <c r="L1301" s="27" t="str">
        <f t="shared" si="250"/>
        <v>DEJAR</v>
      </c>
      <c r="M1301" s="27" t="str">
        <f t="shared" si="251"/>
        <v>DEJAR</v>
      </c>
    </row>
    <row r="1302" spans="1:13" x14ac:dyDescent="0.25">
      <c r="A1302" t="s">
        <v>87</v>
      </c>
      <c r="B1302">
        <v>6</v>
      </c>
      <c r="C1302" s="61" t="s">
        <v>106</v>
      </c>
      <c r="D1302" s="66">
        <v>14.8</v>
      </c>
      <c r="E1302" s="61">
        <v>10</v>
      </c>
      <c r="F1302" s="118">
        <f t="shared" si="247"/>
        <v>172.03401600000001</v>
      </c>
      <c r="G1302" s="50">
        <v>0.1</v>
      </c>
      <c r="H1302" s="50" t="s">
        <v>119</v>
      </c>
      <c r="I1302" s="84">
        <f t="shared" si="257"/>
        <v>84.017101121722348</v>
      </c>
      <c r="J1302" s="27">
        <f t="shared" si="248"/>
        <v>0.42008550560861174</v>
      </c>
      <c r="K1302" s="27" t="str">
        <f t="shared" si="249"/>
        <v>DEJAR</v>
      </c>
      <c r="L1302" s="27" t="str">
        <f t="shared" si="250"/>
        <v>DEJAR</v>
      </c>
      <c r="M1302" s="27" t="str">
        <f t="shared" si="251"/>
        <v>DEJAR</v>
      </c>
    </row>
    <row r="1303" spans="1:13" x14ac:dyDescent="0.25">
      <c r="A1303" t="s">
        <v>87</v>
      </c>
      <c r="B1303">
        <v>7</v>
      </c>
      <c r="C1303" s="61" t="s">
        <v>106</v>
      </c>
      <c r="D1303" s="66">
        <v>10.9</v>
      </c>
      <c r="E1303" s="61">
        <v>5</v>
      </c>
      <c r="F1303" s="118">
        <f t="shared" si="247"/>
        <v>93.313373999999996</v>
      </c>
      <c r="G1303" s="50">
        <v>0.1</v>
      </c>
      <c r="H1303" s="50" t="s">
        <v>119</v>
      </c>
      <c r="I1303" s="84">
        <f t="shared" si="257"/>
        <v>40.527855468425209</v>
      </c>
      <c r="J1303" s="27">
        <f t="shared" si="248"/>
        <v>0.20263927734212603</v>
      </c>
      <c r="K1303" s="27" t="str">
        <f t="shared" si="249"/>
        <v>DEJAR</v>
      </c>
      <c r="L1303" s="27" t="str">
        <f t="shared" si="250"/>
        <v>DEJAR</v>
      </c>
      <c r="M1303" s="27" t="str">
        <f t="shared" si="251"/>
        <v>DEJAR</v>
      </c>
    </row>
    <row r="1304" spans="1:13" x14ac:dyDescent="0.25">
      <c r="A1304" t="s">
        <v>87</v>
      </c>
      <c r="B1304">
        <v>8</v>
      </c>
      <c r="C1304" s="61" t="s">
        <v>106</v>
      </c>
      <c r="D1304" s="66">
        <v>16.8</v>
      </c>
      <c r="E1304" s="61">
        <v>10</v>
      </c>
      <c r="F1304" s="118">
        <f t="shared" si="247"/>
        <v>221.67129600000001</v>
      </c>
      <c r="G1304" s="50">
        <v>0.1</v>
      </c>
      <c r="H1304" s="50" t="s">
        <v>119</v>
      </c>
      <c r="I1304" s="84">
        <f t="shared" si="257"/>
        <v>113.65122407557132</v>
      </c>
      <c r="J1304" s="27">
        <f t="shared" si="248"/>
        <v>0.56825612037785656</v>
      </c>
      <c r="K1304" s="27" t="str">
        <f t="shared" si="249"/>
        <v>DEJAR</v>
      </c>
      <c r="L1304" s="27" t="str">
        <f t="shared" si="250"/>
        <v>DEJAR</v>
      </c>
      <c r="M1304" s="27" t="str">
        <f t="shared" si="251"/>
        <v>DEJAR</v>
      </c>
    </row>
    <row r="1305" spans="1:13" x14ac:dyDescent="0.25">
      <c r="A1305" t="s">
        <v>87</v>
      </c>
      <c r="B1305">
        <v>9</v>
      </c>
      <c r="C1305" s="61" t="s">
        <v>95</v>
      </c>
      <c r="D1305" s="66">
        <v>40.6</v>
      </c>
      <c r="E1305" s="61">
        <v>20</v>
      </c>
      <c r="F1305" s="118">
        <f t="shared" si="247"/>
        <v>1294.621944</v>
      </c>
      <c r="G1305" s="50">
        <v>0.1</v>
      </c>
      <c r="H1305" s="83" t="s">
        <v>118</v>
      </c>
      <c r="I1305" s="84">
        <f>0.15991*D1305^2.32764</f>
        <v>887.0439947284392</v>
      </c>
      <c r="J1305" s="27">
        <f t="shared" si="248"/>
        <v>4.4352199736421953</v>
      </c>
      <c r="K1305" s="27" t="str">
        <f t="shared" si="249"/>
        <v>DEJAR</v>
      </c>
      <c r="L1305" s="27" t="str">
        <f t="shared" si="250"/>
        <v>DEJAR</v>
      </c>
      <c r="M1305" s="27" t="str">
        <f t="shared" si="251"/>
        <v>DEJAR</v>
      </c>
    </row>
    <row r="1306" spans="1:13" x14ac:dyDescent="0.25">
      <c r="A1306" t="s">
        <v>87</v>
      </c>
      <c r="B1306">
        <v>10</v>
      </c>
      <c r="C1306" s="61" t="s">
        <v>106</v>
      </c>
      <c r="D1306" s="66">
        <v>16.100000000000001</v>
      </c>
      <c r="E1306" s="61">
        <v>6</v>
      </c>
      <c r="F1306" s="118">
        <f t="shared" si="247"/>
        <v>203.58353400000001</v>
      </c>
      <c r="G1306" s="50">
        <v>0.1</v>
      </c>
      <c r="H1306" s="50" t="s">
        <v>119</v>
      </c>
      <c r="I1306" s="84">
        <f t="shared" ref="I1306:I1307" si="258">0.13647*D1306^2.38351</f>
        <v>102.68777299018106</v>
      </c>
      <c r="J1306" s="27">
        <f t="shared" si="248"/>
        <v>0.51343886495090529</v>
      </c>
      <c r="K1306" s="27" t="str">
        <f t="shared" si="249"/>
        <v>DEJAR</v>
      </c>
      <c r="L1306" s="27" t="str">
        <f t="shared" si="250"/>
        <v>DEJAR</v>
      </c>
      <c r="M1306" s="27" t="str">
        <f t="shared" si="251"/>
        <v>DEJAR</v>
      </c>
    </row>
    <row r="1307" spans="1:13" x14ac:dyDescent="0.25">
      <c r="A1307" t="s">
        <v>87</v>
      </c>
      <c r="B1307">
        <v>11</v>
      </c>
      <c r="C1307" s="61" t="s">
        <v>106</v>
      </c>
      <c r="D1307" s="66">
        <v>14.3</v>
      </c>
      <c r="E1307" s="61">
        <v>5</v>
      </c>
      <c r="F1307" s="118">
        <f t="shared" si="247"/>
        <v>160.60644600000001</v>
      </c>
      <c r="G1307" s="50">
        <v>0.1</v>
      </c>
      <c r="H1307" s="50" t="s">
        <v>119</v>
      </c>
      <c r="I1307" s="84">
        <f t="shared" si="258"/>
        <v>77.409130668892431</v>
      </c>
      <c r="J1307" s="27">
        <f t="shared" si="248"/>
        <v>0.38704565334446217</v>
      </c>
      <c r="K1307" s="27" t="str">
        <f t="shared" si="249"/>
        <v>DEJAR</v>
      </c>
      <c r="L1307" s="27" t="str">
        <f t="shared" si="250"/>
        <v>DEJAR</v>
      </c>
      <c r="M1307" s="27" t="str">
        <f t="shared" si="251"/>
        <v>DEJAR</v>
      </c>
    </row>
    <row r="1308" spans="1:13" x14ac:dyDescent="0.25">
      <c r="A1308" t="s">
        <v>87</v>
      </c>
      <c r="B1308">
        <v>12</v>
      </c>
      <c r="C1308" s="61" t="s">
        <v>95</v>
      </c>
      <c r="D1308" s="66">
        <v>43</v>
      </c>
      <c r="E1308" s="61">
        <v>20</v>
      </c>
      <c r="F1308" s="118">
        <f t="shared" si="247"/>
        <v>1452.2046</v>
      </c>
      <c r="G1308" s="50">
        <v>0.1</v>
      </c>
      <c r="H1308" s="83" t="s">
        <v>118</v>
      </c>
      <c r="I1308" s="84">
        <f t="shared" ref="I1308:I1309" si="259">0.15991*D1308^2.32764</f>
        <v>1013.9163800149536</v>
      </c>
      <c r="J1308" s="27">
        <f t="shared" si="248"/>
        <v>5.0695819000747671</v>
      </c>
      <c r="K1308" s="27" t="str">
        <f t="shared" si="249"/>
        <v>DEJAR</v>
      </c>
      <c r="L1308" s="27" t="str">
        <f t="shared" si="250"/>
        <v>DEJAR</v>
      </c>
      <c r="M1308" s="27" t="str">
        <f t="shared" si="251"/>
        <v>DEJAR</v>
      </c>
    </row>
    <row r="1309" spans="1:13" x14ac:dyDescent="0.25">
      <c r="A1309" t="s">
        <v>87</v>
      </c>
      <c r="B1309">
        <v>13</v>
      </c>
      <c r="C1309" s="61" t="s">
        <v>95</v>
      </c>
      <c r="D1309" s="66">
        <v>39.799999999999997</v>
      </c>
      <c r="E1309" s="61">
        <v>20</v>
      </c>
      <c r="F1309" s="118">
        <f t="shared" si="247"/>
        <v>1244.1050159999998</v>
      </c>
      <c r="G1309" s="50">
        <v>0.1</v>
      </c>
      <c r="H1309" s="83" t="s">
        <v>118</v>
      </c>
      <c r="I1309" s="84">
        <f t="shared" si="259"/>
        <v>846.89088214182652</v>
      </c>
      <c r="J1309" s="27">
        <f t="shared" si="248"/>
        <v>4.234454410709132</v>
      </c>
      <c r="K1309" s="27" t="str">
        <f t="shared" si="249"/>
        <v>DEJAR</v>
      </c>
      <c r="L1309" s="27" t="str">
        <f t="shared" si="250"/>
        <v>DEJAR</v>
      </c>
      <c r="M1309" s="27" t="str">
        <f t="shared" si="251"/>
        <v>DEJAR</v>
      </c>
    </row>
    <row r="1310" spans="1:13" x14ac:dyDescent="0.25">
      <c r="A1310" t="s">
        <v>87</v>
      </c>
      <c r="B1310">
        <v>14</v>
      </c>
      <c r="C1310" s="61" t="s">
        <v>106</v>
      </c>
      <c r="D1310" s="66">
        <v>12.4</v>
      </c>
      <c r="E1310" s="61">
        <v>8</v>
      </c>
      <c r="F1310" s="118">
        <f t="shared" si="247"/>
        <v>120.76310400000001</v>
      </c>
      <c r="G1310" s="50">
        <v>0.1</v>
      </c>
      <c r="H1310" s="50" t="s">
        <v>119</v>
      </c>
      <c r="I1310" s="84">
        <f>0.13647*D1310^2.38351</f>
        <v>55.108515511219728</v>
      </c>
      <c r="J1310" s="27">
        <f t="shared" si="248"/>
        <v>0.27554257755609862</v>
      </c>
      <c r="K1310" s="27" t="str">
        <f t="shared" si="249"/>
        <v>DEJAR</v>
      </c>
      <c r="L1310" s="27" t="str">
        <f t="shared" si="250"/>
        <v>DEJAR</v>
      </c>
      <c r="M1310" s="27" t="str">
        <f t="shared" si="251"/>
        <v>DEJAR</v>
      </c>
    </row>
    <row r="1311" spans="1:13" x14ac:dyDescent="0.25">
      <c r="A1311" t="s">
        <v>87</v>
      </c>
      <c r="B1311">
        <v>15</v>
      </c>
      <c r="C1311" s="61" t="s">
        <v>95</v>
      </c>
      <c r="D1311" s="66">
        <v>45.9</v>
      </c>
      <c r="E1311" s="61">
        <v>20</v>
      </c>
      <c r="F1311" s="118">
        <f t="shared" si="247"/>
        <v>1654.688574</v>
      </c>
      <c r="G1311" s="50">
        <v>0.1</v>
      </c>
      <c r="H1311" s="83" t="s">
        <v>118</v>
      </c>
      <c r="I1311" s="84">
        <f t="shared" ref="I1311:I1313" si="260">0.15991*D1311^2.32764</f>
        <v>1180.2589506386037</v>
      </c>
      <c r="J1311" s="27">
        <f t="shared" si="248"/>
        <v>5.9012947531930182</v>
      </c>
      <c r="K1311" s="27" t="str">
        <f t="shared" si="249"/>
        <v>DEJAR</v>
      </c>
      <c r="L1311" s="27" t="str">
        <f t="shared" si="250"/>
        <v>DEJAR</v>
      </c>
      <c r="M1311" s="27" t="str">
        <f t="shared" si="251"/>
        <v>DEJAR</v>
      </c>
    </row>
    <row r="1312" spans="1:13" x14ac:dyDescent="0.25">
      <c r="A1312" t="s">
        <v>87</v>
      </c>
      <c r="B1312">
        <v>16</v>
      </c>
      <c r="C1312" s="61" t="s">
        <v>95</v>
      </c>
      <c r="D1312" s="66">
        <v>30.2</v>
      </c>
      <c r="E1312" s="61">
        <v>19</v>
      </c>
      <c r="F1312" s="118">
        <f t="shared" si="247"/>
        <v>716.31621599999994</v>
      </c>
      <c r="G1312" s="50">
        <v>0.1</v>
      </c>
      <c r="H1312" s="83" t="s">
        <v>118</v>
      </c>
      <c r="I1312" s="84">
        <f t="shared" si="260"/>
        <v>445.45002124277238</v>
      </c>
      <c r="J1312" s="27">
        <f t="shared" si="248"/>
        <v>2.2272501062138619</v>
      </c>
      <c r="K1312" s="27" t="str">
        <f t="shared" si="249"/>
        <v>DEJAR</v>
      </c>
      <c r="L1312" s="27" t="str">
        <f t="shared" si="250"/>
        <v>DEJAR</v>
      </c>
      <c r="M1312" s="27" t="str">
        <f t="shared" si="251"/>
        <v>DEJAR</v>
      </c>
    </row>
    <row r="1313" spans="1:13" x14ac:dyDescent="0.25">
      <c r="A1313" t="s">
        <v>87</v>
      </c>
      <c r="B1313">
        <v>17</v>
      </c>
      <c r="C1313" s="61" t="s">
        <v>95</v>
      </c>
      <c r="D1313" s="66">
        <v>36.4</v>
      </c>
      <c r="E1313" s="61">
        <v>19</v>
      </c>
      <c r="F1313" s="118">
        <f t="shared" si="247"/>
        <v>1040.6235839999999</v>
      </c>
      <c r="G1313" s="50">
        <v>0.1</v>
      </c>
      <c r="H1313" s="83" t="s">
        <v>118</v>
      </c>
      <c r="I1313" s="84">
        <f t="shared" si="260"/>
        <v>687.95122436270469</v>
      </c>
      <c r="J1313" s="27">
        <f t="shared" si="248"/>
        <v>3.4397561218135233</v>
      </c>
      <c r="K1313" s="27" t="str">
        <f t="shared" si="249"/>
        <v>DEJAR</v>
      </c>
      <c r="L1313" s="27" t="str">
        <f t="shared" si="250"/>
        <v>DEJAR</v>
      </c>
      <c r="M1313" s="27" t="str">
        <f t="shared" si="251"/>
        <v>DEJAR</v>
      </c>
    </row>
    <row r="1314" spans="1:13" x14ac:dyDescent="0.25">
      <c r="A1314" t="s">
        <v>87</v>
      </c>
      <c r="B1314">
        <v>18</v>
      </c>
      <c r="C1314" s="61" t="s">
        <v>106</v>
      </c>
      <c r="D1314" s="66">
        <v>20.100000000000001</v>
      </c>
      <c r="E1314" s="61">
        <v>12</v>
      </c>
      <c r="F1314" s="118">
        <f t="shared" si="247"/>
        <v>317.30945400000002</v>
      </c>
      <c r="G1314" s="50">
        <v>0.1</v>
      </c>
      <c r="H1314" s="50" t="s">
        <v>119</v>
      </c>
      <c r="I1314" s="84">
        <f>0.13647*D1314^2.38351</f>
        <v>174.26815222515748</v>
      </c>
      <c r="J1314" s="27">
        <f t="shared" si="248"/>
        <v>0.8713407611257874</v>
      </c>
      <c r="K1314" s="27" t="str">
        <f t="shared" si="249"/>
        <v>DEJAR</v>
      </c>
      <c r="L1314" s="27" t="str">
        <f t="shared" si="250"/>
        <v>DEJAR</v>
      </c>
      <c r="M1314" s="27" t="str">
        <f t="shared" si="251"/>
        <v>DEJAR</v>
      </c>
    </row>
    <row r="1315" spans="1:13" x14ac:dyDescent="0.25">
      <c r="A1315" t="s">
        <v>87</v>
      </c>
      <c r="B1315">
        <v>19</v>
      </c>
      <c r="C1315" s="61" t="s">
        <v>95</v>
      </c>
      <c r="D1315" s="66">
        <v>40.799999999999997</v>
      </c>
      <c r="E1315" s="61">
        <v>19</v>
      </c>
      <c r="F1315" s="118">
        <f t="shared" si="247"/>
        <v>1307.4082559999999</v>
      </c>
      <c r="G1315" s="50">
        <v>0.1</v>
      </c>
      <c r="H1315" s="83" t="s">
        <v>118</v>
      </c>
      <c r="I1315" s="84">
        <f>0.15991*D1315^2.32764</f>
        <v>897.24830234623084</v>
      </c>
      <c r="J1315" s="27">
        <f t="shared" si="248"/>
        <v>4.486241511731154</v>
      </c>
      <c r="K1315" s="27" t="str">
        <f t="shared" si="249"/>
        <v>DEJAR</v>
      </c>
      <c r="L1315" s="27" t="str">
        <f t="shared" si="250"/>
        <v>DEJAR</v>
      </c>
      <c r="M1315" s="27" t="str">
        <f t="shared" si="251"/>
        <v>DEJAR</v>
      </c>
    </row>
    <row r="1316" spans="1:13" x14ac:dyDescent="0.25">
      <c r="A1316" t="s">
        <v>87</v>
      </c>
      <c r="B1316">
        <v>20</v>
      </c>
      <c r="C1316" s="61" t="s">
        <v>106</v>
      </c>
      <c r="D1316" s="66">
        <v>21.4</v>
      </c>
      <c r="E1316" s="61">
        <v>12</v>
      </c>
      <c r="F1316" s="118">
        <f t="shared" si="247"/>
        <v>359.68178399999994</v>
      </c>
      <c r="G1316" s="50">
        <v>0.1</v>
      </c>
      <c r="H1316" s="50" t="s">
        <v>119</v>
      </c>
      <c r="I1316" s="84">
        <f t="shared" ref="I1316:I1317" si="261">0.13647*D1316^2.38351</f>
        <v>202.34464923024288</v>
      </c>
      <c r="J1316" s="27">
        <f t="shared" si="248"/>
        <v>1.0117232461512142</v>
      </c>
      <c r="K1316" s="27" t="str">
        <f t="shared" si="249"/>
        <v>DEJAR</v>
      </c>
      <c r="L1316" s="27" t="str">
        <f t="shared" si="250"/>
        <v>DEJAR</v>
      </c>
      <c r="M1316" s="27" t="str">
        <f t="shared" si="251"/>
        <v>DEJAR</v>
      </c>
    </row>
    <row r="1317" spans="1:13" x14ac:dyDescent="0.25">
      <c r="A1317" t="s">
        <v>87</v>
      </c>
      <c r="B1317">
        <v>21</v>
      </c>
      <c r="C1317" s="61" t="s">
        <v>106</v>
      </c>
      <c r="D1317" s="66">
        <v>19.600000000000001</v>
      </c>
      <c r="E1317" s="61">
        <v>10</v>
      </c>
      <c r="F1317" s="118">
        <f t="shared" si="247"/>
        <v>301.71926400000007</v>
      </c>
      <c r="G1317" s="50">
        <v>0.1</v>
      </c>
      <c r="H1317" s="50" t="s">
        <v>119</v>
      </c>
      <c r="I1317" s="84">
        <f t="shared" si="261"/>
        <v>164.1128018733969</v>
      </c>
      <c r="J1317" s="27">
        <f t="shared" si="248"/>
        <v>0.82056400936698448</v>
      </c>
      <c r="K1317" s="27" t="str">
        <f t="shared" si="249"/>
        <v>DEJAR</v>
      </c>
      <c r="L1317" s="27" t="str">
        <f t="shared" si="250"/>
        <v>DEJAR</v>
      </c>
      <c r="M1317" s="27" t="str">
        <f t="shared" si="251"/>
        <v>DEJAR</v>
      </c>
    </row>
    <row r="1318" spans="1:13" x14ac:dyDescent="0.25">
      <c r="A1318" t="s">
        <v>87</v>
      </c>
      <c r="B1318">
        <v>22</v>
      </c>
      <c r="C1318" s="61" t="s">
        <v>95</v>
      </c>
      <c r="D1318" s="66">
        <v>29.8</v>
      </c>
      <c r="E1318" s="61">
        <v>16</v>
      </c>
      <c r="F1318" s="118">
        <f t="shared" si="247"/>
        <v>697.46661600000004</v>
      </c>
      <c r="G1318" s="50">
        <v>0.1</v>
      </c>
      <c r="H1318" s="83" t="s">
        <v>118</v>
      </c>
      <c r="I1318" s="84">
        <f t="shared" ref="I1318:I1320" si="262">0.15991*D1318^2.32764</f>
        <v>431.83751511009552</v>
      </c>
      <c r="J1318" s="27">
        <f t="shared" si="248"/>
        <v>2.1591875755504777</v>
      </c>
      <c r="K1318" s="27" t="str">
        <f t="shared" si="249"/>
        <v>DEJAR</v>
      </c>
      <c r="L1318" s="27" t="str">
        <f t="shared" si="250"/>
        <v>DEJAR</v>
      </c>
      <c r="M1318" s="27" t="str">
        <f t="shared" si="251"/>
        <v>DEJAR</v>
      </c>
    </row>
    <row r="1319" spans="1:13" x14ac:dyDescent="0.25">
      <c r="A1319" t="s">
        <v>87</v>
      </c>
      <c r="B1319">
        <v>23</v>
      </c>
      <c r="C1319" s="61" t="s">
        <v>95</v>
      </c>
      <c r="D1319" s="66">
        <v>31</v>
      </c>
      <c r="E1319" s="61">
        <v>17</v>
      </c>
      <c r="F1319" s="118">
        <f t="shared" si="247"/>
        <v>754.76940000000002</v>
      </c>
      <c r="G1319" s="50">
        <v>0.1</v>
      </c>
      <c r="H1319" s="83" t="s">
        <v>118</v>
      </c>
      <c r="I1319" s="84">
        <f t="shared" si="262"/>
        <v>473.40054798786537</v>
      </c>
      <c r="J1319" s="27">
        <f t="shared" si="248"/>
        <v>2.3670027399393265</v>
      </c>
      <c r="K1319" s="27" t="str">
        <f t="shared" si="249"/>
        <v>DEJAR</v>
      </c>
      <c r="L1319" s="27" t="str">
        <f t="shared" si="250"/>
        <v>DEJAR</v>
      </c>
      <c r="M1319" s="27" t="str">
        <f t="shared" si="251"/>
        <v>DEJAR</v>
      </c>
    </row>
    <row r="1320" spans="1:13" x14ac:dyDescent="0.25">
      <c r="A1320" t="s">
        <v>87</v>
      </c>
      <c r="B1320">
        <v>24</v>
      </c>
      <c r="C1320" s="61" t="s">
        <v>95</v>
      </c>
      <c r="D1320" s="66">
        <v>24.5</v>
      </c>
      <c r="E1320" s="61">
        <v>17</v>
      </c>
      <c r="F1320" s="118">
        <f t="shared" si="247"/>
        <v>471.43635</v>
      </c>
      <c r="G1320" s="50">
        <v>0.1</v>
      </c>
      <c r="H1320" s="83" t="s">
        <v>118</v>
      </c>
      <c r="I1320" s="84">
        <f t="shared" si="262"/>
        <v>273.75002523815579</v>
      </c>
      <c r="J1320" s="27">
        <f t="shared" si="248"/>
        <v>1.3687501261907788</v>
      </c>
      <c r="K1320" s="27" t="str">
        <f t="shared" si="249"/>
        <v>DEJAR</v>
      </c>
      <c r="L1320" s="27" t="str">
        <f t="shared" si="250"/>
        <v>DEJAR</v>
      </c>
      <c r="M1320" s="27" t="str">
        <f t="shared" si="251"/>
        <v>DEJAR</v>
      </c>
    </row>
    <row r="1321" spans="1:13" x14ac:dyDescent="0.25">
      <c r="A1321" t="s">
        <v>87</v>
      </c>
      <c r="B1321">
        <v>25</v>
      </c>
      <c r="C1321" s="61" t="s">
        <v>106</v>
      </c>
      <c r="D1321" s="66">
        <v>17.8</v>
      </c>
      <c r="E1321" s="61">
        <v>11</v>
      </c>
      <c r="F1321" s="118">
        <f t="shared" si="247"/>
        <v>248.84613600000003</v>
      </c>
      <c r="G1321" s="50">
        <v>0.1</v>
      </c>
      <c r="H1321" s="50" t="s">
        <v>119</v>
      </c>
      <c r="I1321" s="84">
        <f t="shared" ref="I1321:I1322" si="263">0.13647*D1321^2.38351</f>
        <v>130.44449964469851</v>
      </c>
      <c r="J1321" s="27">
        <f t="shared" si="248"/>
        <v>0.65222249822349254</v>
      </c>
      <c r="K1321" s="27" t="str">
        <f t="shared" si="249"/>
        <v>DEJAR</v>
      </c>
      <c r="L1321" s="27" t="str">
        <f t="shared" si="250"/>
        <v>DEJAR</v>
      </c>
      <c r="M1321" s="27" t="str">
        <f t="shared" si="251"/>
        <v>DEJAR</v>
      </c>
    </row>
    <row r="1322" spans="1:13" x14ac:dyDescent="0.25">
      <c r="A1322" t="s">
        <v>87</v>
      </c>
      <c r="B1322">
        <v>26</v>
      </c>
      <c r="C1322" s="61" t="s">
        <v>106</v>
      </c>
      <c r="D1322" s="66">
        <v>15.4</v>
      </c>
      <c r="E1322" s="61">
        <v>20</v>
      </c>
      <c r="F1322" s="118">
        <f t="shared" si="247"/>
        <v>186.26546400000001</v>
      </c>
      <c r="G1322" s="50">
        <v>0.1</v>
      </c>
      <c r="H1322" s="50" t="s">
        <v>119</v>
      </c>
      <c r="I1322" s="84">
        <f t="shared" si="263"/>
        <v>92.364419453989825</v>
      </c>
      <c r="J1322" s="27">
        <f t="shared" si="248"/>
        <v>0.46182209726994911</v>
      </c>
      <c r="K1322" s="27" t="str">
        <f t="shared" si="249"/>
        <v>DEJAR</v>
      </c>
      <c r="L1322" s="27" t="str">
        <f t="shared" si="250"/>
        <v>DEJAR</v>
      </c>
      <c r="M1322" s="27" t="str">
        <f t="shared" si="251"/>
        <v>DEJAR</v>
      </c>
    </row>
    <row r="1323" spans="1:13" x14ac:dyDescent="0.25">
      <c r="A1323" t="s">
        <v>87</v>
      </c>
      <c r="B1323">
        <v>27</v>
      </c>
      <c r="C1323" s="61" t="s">
        <v>95</v>
      </c>
      <c r="D1323" s="66">
        <v>28.8</v>
      </c>
      <c r="E1323" s="61">
        <v>18</v>
      </c>
      <c r="F1323" s="118">
        <f t="shared" si="247"/>
        <v>651.44217600000002</v>
      </c>
      <c r="G1323" s="50">
        <v>0.1</v>
      </c>
      <c r="H1323" s="83" t="s">
        <v>118</v>
      </c>
      <c r="I1323" s="84">
        <f t="shared" ref="I1323:I1324" si="264">0.15991*D1323^2.32764</f>
        <v>398.85583831292632</v>
      </c>
      <c r="J1323" s="27">
        <f t="shared" si="248"/>
        <v>1.9942791915646314</v>
      </c>
      <c r="K1323" s="27" t="str">
        <f t="shared" si="249"/>
        <v>DEJAR</v>
      </c>
      <c r="L1323" s="27" t="str">
        <f t="shared" si="250"/>
        <v>DEJAR</v>
      </c>
      <c r="M1323" s="27" t="str">
        <f t="shared" si="251"/>
        <v>DEJAR</v>
      </c>
    </row>
    <row r="1324" spans="1:13" x14ac:dyDescent="0.25">
      <c r="A1324" t="s">
        <v>87</v>
      </c>
      <c r="B1324">
        <v>28</v>
      </c>
      <c r="C1324" s="61" t="s">
        <v>95</v>
      </c>
      <c r="D1324" s="66">
        <v>38</v>
      </c>
      <c r="E1324" s="61">
        <v>20</v>
      </c>
      <c r="F1324" s="118">
        <f t="shared" si="247"/>
        <v>1134.1176</v>
      </c>
      <c r="G1324" s="50">
        <v>0.1</v>
      </c>
      <c r="H1324" s="83" t="s">
        <v>118</v>
      </c>
      <c r="I1324" s="84">
        <f t="shared" si="264"/>
        <v>760.40176124087304</v>
      </c>
      <c r="J1324" s="27">
        <f t="shared" si="248"/>
        <v>3.8020088062043649</v>
      </c>
      <c r="K1324" s="27" t="str">
        <f t="shared" si="249"/>
        <v>DEJAR</v>
      </c>
      <c r="L1324" s="27" t="str">
        <f t="shared" si="250"/>
        <v>DEJAR</v>
      </c>
      <c r="M1324" s="27" t="str">
        <f t="shared" si="251"/>
        <v>DEJAR</v>
      </c>
    </row>
    <row r="1325" spans="1:13" x14ac:dyDescent="0.25">
      <c r="A1325" t="s">
        <v>87</v>
      </c>
      <c r="B1325">
        <v>29</v>
      </c>
      <c r="C1325" s="61" t="s">
        <v>106</v>
      </c>
      <c r="D1325" s="66">
        <v>16</v>
      </c>
      <c r="E1325" s="61">
        <v>10</v>
      </c>
      <c r="F1325" s="118">
        <f t="shared" si="247"/>
        <v>201.0624</v>
      </c>
      <c r="G1325" s="50">
        <v>0.1</v>
      </c>
      <c r="H1325" s="50" t="s">
        <v>119</v>
      </c>
      <c r="I1325" s="84">
        <f t="shared" ref="I1325:I1327" si="265">0.13647*D1325^2.38351</f>
        <v>101.17406776284028</v>
      </c>
      <c r="J1325" s="27">
        <f t="shared" si="248"/>
        <v>0.5058703388142014</v>
      </c>
      <c r="K1325" s="27" t="str">
        <f t="shared" si="249"/>
        <v>DEJAR</v>
      </c>
      <c r="L1325" s="27" t="str">
        <f t="shared" si="250"/>
        <v>DEJAR</v>
      </c>
      <c r="M1325" s="27" t="str">
        <f t="shared" si="251"/>
        <v>DEJAR</v>
      </c>
    </row>
    <row r="1326" spans="1:13" x14ac:dyDescent="0.25">
      <c r="A1326" t="s">
        <v>87</v>
      </c>
      <c r="B1326">
        <v>30</v>
      </c>
      <c r="C1326" s="61" t="s">
        <v>106</v>
      </c>
      <c r="D1326" s="66">
        <v>14.9</v>
      </c>
      <c r="E1326" s="61">
        <v>10</v>
      </c>
      <c r="F1326" s="118">
        <f t="shared" si="247"/>
        <v>174.36665400000001</v>
      </c>
      <c r="G1326" s="50">
        <v>0.1</v>
      </c>
      <c r="H1326" s="50" t="s">
        <v>119</v>
      </c>
      <c r="I1326" s="84">
        <f t="shared" si="265"/>
        <v>85.376509277606644</v>
      </c>
      <c r="J1326" s="27">
        <f t="shared" si="248"/>
        <v>0.42688254638803325</v>
      </c>
      <c r="K1326" s="27" t="str">
        <f t="shared" si="249"/>
        <v>DEJAR</v>
      </c>
      <c r="L1326" s="27" t="str">
        <f t="shared" si="250"/>
        <v>DEJAR</v>
      </c>
      <c r="M1326" s="27" t="str">
        <f t="shared" si="251"/>
        <v>DEJAR</v>
      </c>
    </row>
    <row r="1327" spans="1:13" x14ac:dyDescent="0.25">
      <c r="A1327" t="s">
        <v>87</v>
      </c>
      <c r="B1327">
        <v>31</v>
      </c>
      <c r="C1327" s="61" t="s">
        <v>106</v>
      </c>
      <c r="D1327" s="66">
        <v>12.6</v>
      </c>
      <c r="E1327" s="61">
        <v>11</v>
      </c>
      <c r="F1327" s="118">
        <f t="shared" si="247"/>
        <v>124.69010399999999</v>
      </c>
      <c r="G1327" s="50">
        <v>0.1</v>
      </c>
      <c r="H1327" s="50" t="s">
        <v>119</v>
      </c>
      <c r="I1327" s="84">
        <f t="shared" si="265"/>
        <v>57.25077756729295</v>
      </c>
      <c r="J1327" s="27">
        <f t="shared" si="248"/>
        <v>0.28625388783646472</v>
      </c>
      <c r="K1327" s="27" t="str">
        <f t="shared" si="249"/>
        <v>DEJAR</v>
      </c>
      <c r="L1327" s="27" t="str">
        <f t="shared" si="250"/>
        <v>DEJAR</v>
      </c>
      <c r="M1327" s="27" t="str">
        <f t="shared" si="251"/>
        <v>DEJAR</v>
      </c>
    </row>
    <row r="1328" spans="1:13" x14ac:dyDescent="0.25">
      <c r="A1328" t="s">
        <v>87</v>
      </c>
      <c r="B1328">
        <v>32</v>
      </c>
      <c r="C1328" s="61" t="s">
        <v>95</v>
      </c>
      <c r="D1328" s="66">
        <v>36.4</v>
      </c>
      <c r="E1328" s="61">
        <v>19</v>
      </c>
      <c r="F1328" s="118">
        <f t="shared" si="247"/>
        <v>1040.6235839999999</v>
      </c>
      <c r="G1328" s="50">
        <v>0.1</v>
      </c>
      <c r="H1328" s="83" t="s">
        <v>118</v>
      </c>
      <c r="I1328" s="84">
        <f t="shared" ref="I1328:I1331" si="266">0.15991*D1328^2.32764</f>
        <v>687.95122436270469</v>
      </c>
      <c r="J1328" s="27">
        <f t="shared" si="248"/>
        <v>3.4397561218135233</v>
      </c>
      <c r="K1328" s="27" t="str">
        <f t="shared" si="249"/>
        <v>DEJAR</v>
      </c>
      <c r="L1328" s="27" t="str">
        <f t="shared" si="250"/>
        <v>DEJAR</v>
      </c>
      <c r="M1328" s="27" t="str">
        <f t="shared" si="251"/>
        <v>DEJAR</v>
      </c>
    </row>
    <row r="1329" spans="1:13" x14ac:dyDescent="0.25">
      <c r="A1329" t="s">
        <v>87</v>
      </c>
      <c r="B1329">
        <v>33</v>
      </c>
      <c r="C1329" s="61" t="s">
        <v>95</v>
      </c>
      <c r="D1329" s="66">
        <v>42.1</v>
      </c>
      <c r="E1329" s="61">
        <v>20</v>
      </c>
      <c r="F1329" s="118">
        <f t="shared" si="247"/>
        <v>1392.0508139999999</v>
      </c>
      <c r="G1329" s="50">
        <v>0.1</v>
      </c>
      <c r="H1329" s="83" t="s">
        <v>118</v>
      </c>
      <c r="I1329" s="84">
        <f t="shared" si="266"/>
        <v>965.2050840829055</v>
      </c>
      <c r="J1329" s="27">
        <f t="shared" si="248"/>
        <v>4.8260254204145276</v>
      </c>
      <c r="K1329" s="27" t="str">
        <f t="shared" si="249"/>
        <v>DEJAR</v>
      </c>
      <c r="L1329" s="27" t="str">
        <f t="shared" si="250"/>
        <v>DEJAR</v>
      </c>
      <c r="M1329" s="27" t="str">
        <f t="shared" si="251"/>
        <v>DEJAR</v>
      </c>
    </row>
    <row r="1330" spans="1:13" x14ac:dyDescent="0.25">
      <c r="A1330" t="s">
        <v>87</v>
      </c>
      <c r="B1330">
        <v>34</v>
      </c>
      <c r="C1330" s="61" t="s">
        <v>95</v>
      </c>
      <c r="D1330" s="66">
        <v>25.4</v>
      </c>
      <c r="E1330" s="61">
        <v>16</v>
      </c>
      <c r="F1330" s="118">
        <f t="shared" si="247"/>
        <v>506.70866399999994</v>
      </c>
      <c r="G1330" s="50">
        <v>0.1</v>
      </c>
      <c r="H1330" s="83" t="s">
        <v>118</v>
      </c>
      <c r="I1330" s="84">
        <f t="shared" si="266"/>
        <v>297.73012203395768</v>
      </c>
      <c r="J1330" s="27">
        <f t="shared" si="248"/>
        <v>1.4886506101697885</v>
      </c>
      <c r="K1330" s="27" t="str">
        <f t="shared" si="249"/>
        <v>DEJAR</v>
      </c>
      <c r="L1330" s="27" t="str">
        <f t="shared" si="250"/>
        <v>DEJAR</v>
      </c>
      <c r="M1330" s="27" t="str">
        <f t="shared" si="251"/>
        <v>DEJAR</v>
      </c>
    </row>
    <row r="1331" spans="1:13" x14ac:dyDescent="0.25">
      <c r="A1331" t="s">
        <v>87</v>
      </c>
      <c r="B1331">
        <v>35</v>
      </c>
      <c r="C1331" s="61" t="s">
        <v>95</v>
      </c>
      <c r="D1331" s="66">
        <v>35.9</v>
      </c>
      <c r="E1331" s="61">
        <v>16</v>
      </c>
      <c r="F1331" s="118">
        <f t="shared" si="247"/>
        <v>1012.231374</v>
      </c>
      <c r="G1331" s="50">
        <v>0.1</v>
      </c>
      <c r="H1331" s="83" t="s">
        <v>118</v>
      </c>
      <c r="I1331" s="84">
        <f t="shared" si="266"/>
        <v>666.15557307897052</v>
      </c>
      <c r="J1331" s="27">
        <f>((I1331/1000)*0.5)/G1331</f>
        <v>3.3307778653948525</v>
      </c>
      <c r="K1331" s="27" t="str">
        <f t="shared" si="249"/>
        <v>DEJAR</v>
      </c>
      <c r="L1331" s="27" t="str">
        <f t="shared" si="250"/>
        <v>DEJAR</v>
      </c>
      <c r="M1331" s="27" t="str">
        <f t="shared" si="251"/>
        <v>DEJAR</v>
      </c>
    </row>
  </sheetData>
  <autoFilter ref="A1:J1331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opLeftCell="A291" workbookViewId="0">
      <selection activeCell="D1" sqref="D1:D322"/>
    </sheetView>
  </sheetViews>
  <sheetFormatPr baseColWidth="10" defaultRowHeight="15" x14ac:dyDescent="0.25"/>
  <sheetData>
    <row r="1" spans="1:4" x14ac:dyDescent="0.25">
      <c r="A1" t="s">
        <v>62</v>
      </c>
      <c r="B1" t="s">
        <v>129</v>
      </c>
      <c r="C1">
        <v>1</v>
      </c>
      <c r="D1" t="str">
        <f>+B1&amp;C1</f>
        <v>CHIC1</v>
      </c>
    </row>
    <row r="2" spans="1:4" x14ac:dyDescent="0.25">
      <c r="A2" t="s">
        <v>62</v>
      </c>
      <c r="B2" t="s">
        <v>129</v>
      </c>
      <c r="C2">
        <v>1</v>
      </c>
      <c r="D2" t="str">
        <f t="shared" ref="D2:D65" si="0">+B2&amp;C2</f>
        <v>CHIC1</v>
      </c>
    </row>
    <row r="3" spans="1:4" x14ac:dyDescent="0.25">
      <c r="A3" t="s">
        <v>62</v>
      </c>
      <c r="B3" t="s">
        <v>129</v>
      </c>
      <c r="C3">
        <v>1</v>
      </c>
      <c r="D3" t="str">
        <f t="shared" si="0"/>
        <v>CHIC1</v>
      </c>
    </row>
    <row r="4" spans="1:4" x14ac:dyDescent="0.25">
      <c r="A4" t="s">
        <v>62</v>
      </c>
      <c r="B4" t="s">
        <v>129</v>
      </c>
      <c r="C4">
        <v>1</v>
      </c>
      <c r="D4" t="str">
        <f t="shared" si="0"/>
        <v>CHIC1</v>
      </c>
    </row>
    <row r="5" spans="1:4" x14ac:dyDescent="0.25">
      <c r="A5" t="s">
        <v>62</v>
      </c>
      <c r="B5" t="s">
        <v>129</v>
      </c>
      <c r="C5">
        <v>1</v>
      </c>
      <c r="D5" t="str">
        <f t="shared" si="0"/>
        <v>CHIC1</v>
      </c>
    </row>
    <row r="6" spans="1:4" x14ac:dyDescent="0.25">
      <c r="A6" t="s">
        <v>62</v>
      </c>
      <c r="B6" t="s">
        <v>129</v>
      </c>
      <c r="C6">
        <v>1</v>
      </c>
      <c r="D6" t="str">
        <f t="shared" si="0"/>
        <v>CHIC1</v>
      </c>
    </row>
    <row r="7" spans="1:4" x14ac:dyDescent="0.25">
      <c r="A7" t="s">
        <v>62</v>
      </c>
      <c r="B7" t="s">
        <v>129</v>
      </c>
      <c r="C7">
        <v>1</v>
      </c>
      <c r="D7" t="str">
        <f t="shared" si="0"/>
        <v>CHIC1</v>
      </c>
    </row>
    <row r="8" spans="1:4" x14ac:dyDescent="0.25">
      <c r="A8" t="s">
        <v>62</v>
      </c>
      <c r="B8" t="s">
        <v>129</v>
      </c>
      <c r="C8">
        <v>1</v>
      </c>
      <c r="D8" t="str">
        <f t="shared" si="0"/>
        <v>CHIC1</v>
      </c>
    </row>
    <row r="9" spans="1:4" x14ac:dyDescent="0.25">
      <c r="A9" t="s">
        <v>62</v>
      </c>
      <c r="B9" t="s">
        <v>129</v>
      </c>
      <c r="C9">
        <v>1</v>
      </c>
      <c r="D9" t="str">
        <f t="shared" si="0"/>
        <v>CHIC1</v>
      </c>
    </row>
    <row r="10" spans="1:4" x14ac:dyDescent="0.25">
      <c r="A10" t="s">
        <v>62</v>
      </c>
      <c r="B10" t="s">
        <v>129</v>
      </c>
      <c r="C10">
        <v>1</v>
      </c>
      <c r="D10" t="str">
        <f t="shared" si="0"/>
        <v>CHIC1</v>
      </c>
    </row>
    <row r="11" spans="1:4" x14ac:dyDescent="0.25">
      <c r="A11" t="s">
        <v>62</v>
      </c>
      <c r="B11" t="s">
        <v>129</v>
      </c>
      <c r="C11">
        <v>1</v>
      </c>
      <c r="D11" t="str">
        <f t="shared" si="0"/>
        <v>CHIC1</v>
      </c>
    </row>
    <row r="12" spans="1:4" x14ac:dyDescent="0.25">
      <c r="A12" t="s">
        <v>62</v>
      </c>
      <c r="B12" t="s">
        <v>129</v>
      </c>
      <c r="C12">
        <v>1</v>
      </c>
      <c r="D12" t="str">
        <f t="shared" si="0"/>
        <v>CHIC1</v>
      </c>
    </row>
    <row r="13" spans="1:4" x14ac:dyDescent="0.25">
      <c r="A13" t="s">
        <v>62</v>
      </c>
      <c r="B13" t="s">
        <v>129</v>
      </c>
      <c r="C13">
        <v>1</v>
      </c>
      <c r="D13" t="str">
        <f t="shared" si="0"/>
        <v>CHIC1</v>
      </c>
    </row>
    <row r="14" spans="1:4" x14ac:dyDescent="0.25">
      <c r="A14" t="s">
        <v>62</v>
      </c>
      <c r="B14" t="s">
        <v>129</v>
      </c>
      <c r="C14">
        <v>1</v>
      </c>
      <c r="D14" t="str">
        <f t="shared" si="0"/>
        <v>CHIC1</v>
      </c>
    </row>
    <row r="15" spans="1:4" x14ac:dyDescent="0.25">
      <c r="A15" t="s">
        <v>62</v>
      </c>
      <c r="B15" t="s">
        <v>129</v>
      </c>
      <c r="C15">
        <v>1</v>
      </c>
      <c r="D15" t="str">
        <f t="shared" si="0"/>
        <v>CHIC1</v>
      </c>
    </row>
    <row r="16" spans="1:4" x14ac:dyDescent="0.25">
      <c r="A16" t="s">
        <v>62</v>
      </c>
      <c r="B16" t="s">
        <v>129</v>
      </c>
      <c r="C16">
        <v>1</v>
      </c>
      <c r="D16" t="str">
        <f t="shared" si="0"/>
        <v>CHIC1</v>
      </c>
    </row>
    <row r="17" spans="1:4" x14ac:dyDescent="0.25">
      <c r="A17" t="s">
        <v>62</v>
      </c>
      <c r="B17" t="s">
        <v>129</v>
      </c>
      <c r="C17">
        <v>1</v>
      </c>
      <c r="D17" t="str">
        <f t="shared" si="0"/>
        <v>CHIC1</v>
      </c>
    </row>
    <row r="18" spans="1:4" x14ac:dyDescent="0.25">
      <c r="A18" t="s">
        <v>62</v>
      </c>
      <c r="B18" t="s">
        <v>129</v>
      </c>
      <c r="C18">
        <v>1</v>
      </c>
      <c r="D18" t="str">
        <f t="shared" si="0"/>
        <v>CHIC1</v>
      </c>
    </row>
    <row r="19" spans="1:4" x14ac:dyDescent="0.25">
      <c r="A19" t="s">
        <v>62</v>
      </c>
      <c r="B19" t="s">
        <v>129</v>
      </c>
      <c r="C19">
        <v>1</v>
      </c>
      <c r="D19" t="str">
        <f t="shared" si="0"/>
        <v>CHIC1</v>
      </c>
    </row>
    <row r="20" spans="1:4" x14ac:dyDescent="0.25">
      <c r="A20" t="s">
        <v>62</v>
      </c>
      <c r="B20" t="s">
        <v>129</v>
      </c>
      <c r="C20">
        <v>1</v>
      </c>
      <c r="D20" t="str">
        <f t="shared" si="0"/>
        <v>CHIC1</v>
      </c>
    </row>
    <row r="21" spans="1:4" x14ac:dyDescent="0.25">
      <c r="A21" t="s">
        <v>62</v>
      </c>
      <c r="B21" t="s">
        <v>129</v>
      </c>
      <c r="C21">
        <v>1</v>
      </c>
      <c r="D21" t="str">
        <f t="shared" si="0"/>
        <v>CHIC1</v>
      </c>
    </row>
    <row r="22" spans="1:4" x14ac:dyDescent="0.25">
      <c r="A22" t="s">
        <v>62</v>
      </c>
      <c r="B22" t="s">
        <v>129</v>
      </c>
      <c r="C22">
        <v>1</v>
      </c>
      <c r="D22" t="str">
        <f t="shared" si="0"/>
        <v>CHIC1</v>
      </c>
    </row>
    <row r="23" spans="1:4" x14ac:dyDescent="0.25">
      <c r="A23" t="s">
        <v>63</v>
      </c>
      <c r="B23" t="s">
        <v>129</v>
      </c>
      <c r="C23">
        <v>2</v>
      </c>
      <c r="D23" t="str">
        <f t="shared" si="0"/>
        <v>CHIC2</v>
      </c>
    </row>
    <row r="24" spans="1:4" x14ac:dyDescent="0.25">
      <c r="A24" t="s">
        <v>63</v>
      </c>
      <c r="B24" t="s">
        <v>129</v>
      </c>
      <c r="C24">
        <v>2</v>
      </c>
      <c r="D24" t="str">
        <f t="shared" si="0"/>
        <v>CHIC2</v>
      </c>
    </row>
    <row r="25" spans="1:4" x14ac:dyDescent="0.25">
      <c r="A25" t="s">
        <v>63</v>
      </c>
      <c r="B25" t="s">
        <v>129</v>
      </c>
      <c r="C25">
        <v>2</v>
      </c>
      <c r="D25" t="str">
        <f t="shared" si="0"/>
        <v>CHIC2</v>
      </c>
    </row>
    <row r="26" spans="1:4" x14ac:dyDescent="0.25">
      <c r="A26" t="s">
        <v>63</v>
      </c>
      <c r="B26" t="s">
        <v>129</v>
      </c>
      <c r="C26">
        <v>2</v>
      </c>
      <c r="D26" t="str">
        <f t="shared" si="0"/>
        <v>CHIC2</v>
      </c>
    </row>
    <row r="27" spans="1:4" x14ac:dyDescent="0.25">
      <c r="A27" t="s">
        <v>63</v>
      </c>
      <c r="B27" t="s">
        <v>129</v>
      </c>
      <c r="C27">
        <v>2</v>
      </c>
      <c r="D27" t="str">
        <f t="shared" si="0"/>
        <v>CHIC2</v>
      </c>
    </row>
    <row r="28" spans="1:4" x14ac:dyDescent="0.25">
      <c r="A28" t="s">
        <v>63</v>
      </c>
      <c r="B28" t="s">
        <v>129</v>
      </c>
      <c r="C28">
        <v>2</v>
      </c>
      <c r="D28" t="str">
        <f t="shared" si="0"/>
        <v>CHIC2</v>
      </c>
    </row>
    <row r="29" spans="1:4" x14ac:dyDescent="0.25">
      <c r="A29" t="s">
        <v>63</v>
      </c>
      <c r="B29" t="s">
        <v>129</v>
      </c>
      <c r="C29">
        <v>2</v>
      </c>
      <c r="D29" t="str">
        <f t="shared" si="0"/>
        <v>CHIC2</v>
      </c>
    </row>
    <row r="30" spans="1:4" x14ac:dyDescent="0.25">
      <c r="A30" t="s">
        <v>63</v>
      </c>
      <c r="B30" t="s">
        <v>129</v>
      </c>
      <c r="C30">
        <v>2</v>
      </c>
      <c r="D30" t="str">
        <f t="shared" si="0"/>
        <v>CHIC2</v>
      </c>
    </row>
    <row r="31" spans="1:4" x14ac:dyDescent="0.25">
      <c r="A31" t="s">
        <v>63</v>
      </c>
      <c r="B31" t="s">
        <v>129</v>
      </c>
      <c r="C31">
        <v>2</v>
      </c>
      <c r="D31" t="str">
        <f t="shared" si="0"/>
        <v>CHIC2</v>
      </c>
    </row>
    <row r="32" spans="1:4" x14ac:dyDescent="0.25">
      <c r="A32" t="s">
        <v>63</v>
      </c>
      <c r="B32" t="s">
        <v>129</v>
      </c>
      <c r="C32">
        <v>2</v>
      </c>
      <c r="D32" t="str">
        <f t="shared" si="0"/>
        <v>CHIC2</v>
      </c>
    </row>
    <row r="33" spans="1:4" x14ac:dyDescent="0.25">
      <c r="A33" t="s">
        <v>63</v>
      </c>
      <c r="B33" t="s">
        <v>129</v>
      </c>
      <c r="C33">
        <v>2</v>
      </c>
      <c r="D33" t="str">
        <f t="shared" si="0"/>
        <v>CHIC2</v>
      </c>
    </row>
    <row r="34" spans="1:4" x14ac:dyDescent="0.25">
      <c r="A34" t="s">
        <v>63</v>
      </c>
      <c r="B34" t="s">
        <v>129</v>
      </c>
      <c r="C34">
        <v>2</v>
      </c>
      <c r="D34" t="str">
        <f t="shared" si="0"/>
        <v>CHIC2</v>
      </c>
    </row>
    <row r="35" spans="1:4" x14ac:dyDescent="0.25">
      <c r="A35" t="s">
        <v>63</v>
      </c>
      <c r="B35" t="s">
        <v>129</v>
      </c>
      <c r="C35">
        <v>2</v>
      </c>
      <c r="D35" t="str">
        <f t="shared" si="0"/>
        <v>CHIC2</v>
      </c>
    </row>
    <row r="36" spans="1:4" x14ac:dyDescent="0.25">
      <c r="A36" t="s">
        <v>63</v>
      </c>
      <c r="B36" t="s">
        <v>129</v>
      </c>
      <c r="C36">
        <v>2</v>
      </c>
      <c r="D36" t="str">
        <f t="shared" si="0"/>
        <v>CHIC2</v>
      </c>
    </row>
    <row r="37" spans="1:4" x14ac:dyDescent="0.25">
      <c r="A37" t="s">
        <v>63</v>
      </c>
      <c r="B37" t="s">
        <v>129</v>
      </c>
      <c r="C37">
        <v>2</v>
      </c>
      <c r="D37" t="str">
        <f t="shared" si="0"/>
        <v>CHIC2</v>
      </c>
    </row>
    <row r="38" spans="1:4" x14ac:dyDescent="0.25">
      <c r="A38" t="s">
        <v>63</v>
      </c>
      <c r="B38" t="s">
        <v>129</v>
      </c>
      <c r="C38">
        <v>2</v>
      </c>
      <c r="D38" t="str">
        <f t="shared" si="0"/>
        <v>CHIC2</v>
      </c>
    </row>
    <row r="39" spans="1:4" x14ac:dyDescent="0.25">
      <c r="A39" t="s">
        <v>63</v>
      </c>
      <c r="B39" t="s">
        <v>129</v>
      </c>
      <c r="C39">
        <v>2</v>
      </c>
      <c r="D39" t="str">
        <f t="shared" si="0"/>
        <v>CHIC2</v>
      </c>
    </row>
    <row r="40" spans="1:4" x14ac:dyDescent="0.25">
      <c r="A40" t="s">
        <v>63</v>
      </c>
      <c r="B40" t="s">
        <v>129</v>
      </c>
      <c r="C40">
        <v>2</v>
      </c>
      <c r="D40" t="str">
        <f t="shared" si="0"/>
        <v>CHIC2</v>
      </c>
    </row>
    <row r="41" spans="1:4" x14ac:dyDescent="0.25">
      <c r="A41" t="s">
        <v>63</v>
      </c>
      <c r="B41" t="s">
        <v>129</v>
      </c>
      <c r="C41">
        <v>2</v>
      </c>
      <c r="D41" t="str">
        <f t="shared" si="0"/>
        <v>CHIC2</v>
      </c>
    </row>
    <row r="42" spans="1:4" x14ac:dyDescent="0.25">
      <c r="A42" t="s">
        <v>63</v>
      </c>
      <c r="B42" t="s">
        <v>129</v>
      </c>
      <c r="C42">
        <v>2</v>
      </c>
      <c r="D42" t="str">
        <f t="shared" si="0"/>
        <v>CHIC2</v>
      </c>
    </row>
    <row r="43" spans="1:4" x14ac:dyDescent="0.25">
      <c r="A43" t="s">
        <v>63</v>
      </c>
      <c r="B43" t="s">
        <v>129</v>
      </c>
      <c r="C43">
        <v>2</v>
      </c>
      <c r="D43" t="str">
        <f t="shared" si="0"/>
        <v>CHIC2</v>
      </c>
    </row>
    <row r="44" spans="1:4" x14ac:dyDescent="0.25">
      <c r="A44" t="s">
        <v>63</v>
      </c>
      <c r="B44" t="s">
        <v>129</v>
      </c>
      <c r="C44">
        <v>2</v>
      </c>
      <c r="D44" t="str">
        <f t="shared" si="0"/>
        <v>CHIC2</v>
      </c>
    </row>
    <row r="45" spans="1:4" x14ac:dyDescent="0.25">
      <c r="A45" t="s">
        <v>63</v>
      </c>
      <c r="B45" t="s">
        <v>129</v>
      </c>
      <c r="C45">
        <v>2</v>
      </c>
      <c r="D45" t="str">
        <f t="shared" si="0"/>
        <v>CHIC2</v>
      </c>
    </row>
    <row r="46" spans="1:4" x14ac:dyDescent="0.25">
      <c r="A46" t="s">
        <v>63</v>
      </c>
      <c r="B46" t="s">
        <v>129</v>
      </c>
      <c r="C46">
        <v>2</v>
      </c>
      <c r="D46" t="str">
        <f t="shared" si="0"/>
        <v>CHIC2</v>
      </c>
    </row>
    <row r="47" spans="1:4" x14ac:dyDescent="0.25">
      <c r="A47" t="s">
        <v>63</v>
      </c>
      <c r="B47" t="s">
        <v>129</v>
      </c>
      <c r="C47">
        <v>2</v>
      </c>
      <c r="D47" t="str">
        <f t="shared" si="0"/>
        <v>CHIC2</v>
      </c>
    </row>
    <row r="48" spans="1:4" x14ac:dyDescent="0.25">
      <c r="A48" t="s">
        <v>63</v>
      </c>
      <c r="B48" t="s">
        <v>129</v>
      </c>
      <c r="C48">
        <v>2</v>
      </c>
      <c r="D48" t="str">
        <f t="shared" si="0"/>
        <v>CHIC2</v>
      </c>
    </row>
    <row r="49" spans="1:4" x14ac:dyDescent="0.25">
      <c r="A49" t="s">
        <v>63</v>
      </c>
      <c r="B49" t="s">
        <v>129</v>
      </c>
      <c r="C49">
        <v>2</v>
      </c>
      <c r="D49" t="str">
        <f t="shared" si="0"/>
        <v>CHIC2</v>
      </c>
    </row>
    <row r="50" spans="1:4" x14ac:dyDescent="0.25">
      <c r="A50" t="s">
        <v>63</v>
      </c>
      <c r="B50" t="s">
        <v>129</v>
      </c>
      <c r="C50">
        <v>2</v>
      </c>
      <c r="D50" t="str">
        <f t="shared" si="0"/>
        <v>CHIC2</v>
      </c>
    </row>
    <row r="51" spans="1:4" x14ac:dyDescent="0.25">
      <c r="A51" t="s">
        <v>63</v>
      </c>
      <c r="B51" t="s">
        <v>129</v>
      </c>
      <c r="C51">
        <v>2</v>
      </c>
      <c r="D51" t="str">
        <f t="shared" si="0"/>
        <v>CHIC2</v>
      </c>
    </row>
    <row r="52" spans="1:4" x14ac:dyDescent="0.25">
      <c r="A52" t="s">
        <v>63</v>
      </c>
      <c r="B52" t="s">
        <v>129</v>
      </c>
      <c r="C52">
        <v>2</v>
      </c>
      <c r="D52" t="str">
        <f t="shared" si="0"/>
        <v>CHIC2</v>
      </c>
    </row>
    <row r="53" spans="1:4" x14ac:dyDescent="0.25">
      <c r="A53" t="s">
        <v>63</v>
      </c>
      <c r="B53" t="s">
        <v>129</v>
      </c>
      <c r="C53">
        <v>2</v>
      </c>
      <c r="D53" t="str">
        <f t="shared" si="0"/>
        <v>CHIC2</v>
      </c>
    </row>
    <row r="54" spans="1:4" x14ac:dyDescent="0.25">
      <c r="A54" t="s">
        <v>64</v>
      </c>
      <c r="B54" t="s">
        <v>129</v>
      </c>
      <c r="C54">
        <v>3</v>
      </c>
      <c r="D54" t="str">
        <f t="shared" si="0"/>
        <v>CHIC3</v>
      </c>
    </row>
    <row r="55" spans="1:4" x14ac:dyDescent="0.25">
      <c r="A55" t="s">
        <v>64</v>
      </c>
      <c r="B55" t="s">
        <v>129</v>
      </c>
      <c r="C55">
        <v>3</v>
      </c>
      <c r="D55" t="str">
        <f t="shared" si="0"/>
        <v>CHIC3</v>
      </c>
    </row>
    <row r="56" spans="1:4" x14ac:dyDescent="0.25">
      <c r="A56" t="s">
        <v>64</v>
      </c>
      <c r="B56" t="s">
        <v>129</v>
      </c>
      <c r="C56">
        <v>3</v>
      </c>
      <c r="D56" t="str">
        <f t="shared" si="0"/>
        <v>CHIC3</v>
      </c>
    </row>
    <row r="57" spans="1:4" x14ac:dyDescent="0.25">
      <c r="A57" t="s">
        <v>64</v>
      </c>
      <c r="B57" t="s">
        <v>129</v>
      </c>
      <c r="C57">
        <v>3</v>
      </c>
      <c r="D57" t="str">
        <f t="shared" si="0"/>
        <v>CHIC3</v>
      </c>
    </row>
    <row r="58" spans="1:4" x14ac:dyDescent="0.25">
      <c r="A58" t="s">
        <v>64</v>
      </c>
      <c r="B58" t="s">
        <v>129</v>
      </c>
      <c r="C58">
        <v>3</v>
      </c>
      <c r="D58" t="str">
        <f t="shared" si="0"/>
        <v>CHIC3</v>
      </c>
    </row>
    <row r="59" spans="1:4" x14ac:dyDescent="0.25">
      <c r="A59" t="s">
        <v>64</v>
      </c>
      <c r="B59" t="s">
        <v>129</v>
      </c>
      <c r="C59">
        <v>3</v>
      </c>
      <c r="D59" t="str">
        <f t="shared" si="0"/>
        <v>CHIC3</v>
      </c>
    </row>
    <row r="60" spans="1:4" x14ac:dyDescent="0.25">
      <c r="A60" t="s">
        <v>64</v>
      </c>
      <c r="B60" t="s">
        <v>129</v>
      </c>
      <c r="C60">
        <v>3</v>
      </c>
      <c r="D60" t="str">
        <f t="shared" si="0"/>
        <v>CHIC3</v>
      </c>
    </row>
    <row r="61" spans="1:4" x14ac:dyDescent="0.25">
      <c r="A61" t="s">
        <v>64</v>
      </c>
      <c r="B61" t="s">
        <v>129</v>
      </c>
      <c r="C61">
        <v>3</v>
      </c>
      <c r="D61" t="str">
        <f t="shared" si="0"/>
        <v>CHIC3</v>
      </c>
    </row>
    <row r="62" spans="1:4" x14ac:dyDescent="0.25">
      <c r="A62" t="s">
        <v>64</v>
      </c>
      <c r="B62" t="s">
        <v>129</v>
      </c>
      <c r="C62">
        <v>3</v>
      </c>
      <c r="D62" t="str">
        <f t="shared" si="0"/>
        <v>CHIC3</v>
      </c>
    </row>
    <row r="63" spans="1:4" x14ac:dyDescent="0.25">
      <c r="A63" t="s">
        <v>64</v>
      </c>
      <c r="B63" t="s">
        <v>129</v>
      </c>
      <c r="C63">
        <v>3</v>
      </c>
      <c r="D63" t="str">
        <f t="shared" si="0"/>
        <v>CHIC3</v>
      </c>
    </row>
    <row r="64" spans="1:4" x14ac:dyDescent="0.25">
      <c r="A64" t="s">
        <v>64</v>
      </c>
      <c r="B64" t="s">
        <v>129</v>
      </c>
      <c r="C64">
        <v>3</v>
      </c>
      <c r="D64" t="str">
        <f t="shared" si="0"/>
        <v>CHIC3</v>
      </c>
    </row>
    <row r="65" spans="1:4" x14ac:dyDescent="0.25">
      <c r="A65" t="s">
        <v>64</v>
      </c>
      <c r="B65" t="s">
        <v>129</v>
      </c>
      <c r="C65">
        <v>3</v>
      </c>
      <c r="D65" t="str">
        <f t="shared" si="0"/>
        <v>CHIC3</v>
      </c>
    </row>
    <row r="66" spans="1:4" x14ac:dyDescent="0.25">
      <c r="A66" t="s">
        <v>64</v>
      </c>
      <c r="B66" t="s">
        <v>129</v>
      </c>
      <c r="C66">
        <v>3</v>
      </c>
      <c r="D66" t="str">
        <f t="shared" ref="D66:D129" si="1">+B66&amp;C66</f>
        <v>CHIC3</v>
      </c>
    </row>
    <row r="67" spans="1:4" x14ac:dyDescent="0.25">
      <c r="A67" t="s">
        <v>64</v>
      </c>
      <c r="B67" t="s">
        <v>129</v>
      </c>
      <c r="C67">
        <v>3</v>
      </c>
      <c r="D67" t="str">
        <f t="shared" si="1"/>
        <v>CHIC3</v>
      </c>
    </row>
    <row r="68" spans="1:4" x14ac:dyDescent="0.25">
      <c r="A68" t="s">
        <v>64</v>
      </c>
      <c r="B68" t="s">
        <v>129</v>
      </c>
      <c r="C68">
        <v>3</v>
      </c>
      <c r="D68" t="str">
        <f t="shared" si="1"/>
        <v>CHIC3</v>
      </c>
    </row>
    <row r="69" spans="1:4" x14ac:dyDescent="0.25">
      <c r="A69" t="s">
        <v>64</v>
      </c>
      <c r="B69" t="s">
        <v>129</v>
      </c>
      <c r="C69">
        <v>3</v>
      </c>
      <c r="D69" t="str">
        <f t="shared" si="1"/>
        <v>CHIC3</v>
      </c>
    </row>
    <row r="70" spans="1:4" x14ac:dyDescent="0.25">
      <c r="A70" t="s">
        <v>64</v>
      </c>
      <c r="B70" t="s">
        <v>129</v>
      </c>
      <c r="C70">
        <v>3</v>
      </c>
      <c r="D70" t="str">
        <f t="shared" si="1"/>
        <v>CHIC3</v>
      </c>
    </row>
    <row r="71" spans="1:4" x14ac:dyDescent="0.25">
      <c r="A71" t="s">
        <v>64</v>
      </c>
      <c r="B71" t="s">
        <v>129</v>
      </c>
      <c r="C71">
        <v>3</v>
      </c>
      <c r="D71" t="str">
        <f t="shared" si="1"/>
        <v>CHIC3</v>
      </c>
    </row>
    <row r="72" spans="1:4" x14ac:dyDescent="0.25">
      <c r="A72" t="s">
        <v>64</v>
      </c>
      <c r="B72" t="s">
        <v>129</v>
      </c>
      <c r="C72">
        <v>3</v>
      </c>
      <c r="D72" t="str">
        <f t="shared" si="1"/>
        <v>CHIC3</v>
      </c>
    </row>
    <row r="73" spans="1:4" x14ac:dyDescent="0.25">
      <c r="A73" t="s">
        <v>64</v>
      </c>
      <c r="B73" t="s">
        <v>129</v>
      </c>
      <c r="C73">
        <v>3</v>
      </c>
      <c r="D73" t="str">
        <f t="shared" si="1"/>
        <v>CHIC3</v>
      </c>
    </row>
    <row r="74" spans="1:4" x14ac:dyDescent="0.25">
      <c r="A74" t="s">
        <v>64</v>
      </c>
      <c r="B74" t="s">
        <v>129</v>
      </c>
      <c r="C74">
        <v>3</v>
      </c>
      <c r="D74" t="str">
        <f t="shared" si="1"/>
        <v>CHIC3</v>
      </c>
    </row>
    <row r="75" spans="1:4" x14ac:dyDescent="0.25">
      <c r="A75" t="s">
        <v>64</v>
      </c>
      <c r="B75" t="s">
        <v>129</v>
      </c>
      <c r="C75">
        <v>3</v>
      </c>
      <c r="D75" t="str">
        <f t="shared" si="1"/>
        <v>CHIC3</v>
      </c>
    </row>
    <row r="76" spans="1:4" x14ac:dyDescent="0.25">
      <c r="A76" t="s">
        <v>64</v>
      </c>
      <c r="B76" t="s">
        <v>129</v>
      </c>
      <c r="C76">
        <v>3</v>
      </c>
      <c r="D76" t="str">
        <f t="shared" si="1"/>
        <v>CHIC3</v>
      </c>
    </row>
    <row r="77" spans="1:4" x14ac:dyDescent="0.25">
      <c r="A77" t="s">
        <v>64</v>
      </c>
      <c r="B77" t="s">
        <v>129</v>
      </c>
      <c r="C77">
        <v>3</v>
      </c>
      <c r="D77" t="str">
        <f t="shared" si="1"/>
        <v>CHIC3</v>
      </c>
    </row>
    <row r="78" spans="1:4" x14ac:dyDescent="0.25">
      <c r="A78" t="s">
        <v>64</v>
      </c>
      <c r="B78" t="s">
        <v>129</v>
      </c>
      <c r="C78">
        <v>3</v>
      </c>
      <c r="D78" t="str">
        <f t="shared" si="1"/>
        <v>CHIC3</v>
      </c>
    </row>
    <row r="79" spans="1:4" x14ac:dyDescent="0.25">
      <c r="A79" t="s">
        <v>64</v>
      </c>
      <c r="B79" t="s">
        <v>129</v>
      </c>
      <c r="C79">
        <v>3</v>
      </c>
      <c r="D79" t="str">
        <f t="shared" si="1"/>
        <v>CHIC3</v>
      </c>
    </row>
    <row r="80" spans="1:4" x14ac:dyDescent="0.25">
      <c r="A80" t="s">
        <v>64</v>
      </c>
      <c r="B80" t="s">
        <v>129</v>
      </c>
      <c r="C80">
        <v>3</v>
      </c>
      <c r="D80" t="str">
        <f t="shared" si="1"/>
        <v>CHIC3</v>
      </c>
    </row>
    <row r="81" spans="1:4" x14ac:dyDescent="0.25">
      <c r="A81" t="s">
        <v>64</v>
      </c>
      <c r="B81" t="s">
        <v>129</v>
      </c>
      <c r="C81">
        <v>3</v>
      </c>
      <c r="D81" t="str">
        <f t="shared" si="1"/>
        <v>CHIC3</v>
      </c>
    </row>
    <row r="82" spans="1:4" x14ac:dyDescent="0.25">
      <c r="A82" t="s">
        <v>64</v>
      </c>
      <c r="B82" t="s">
        <v>129</v>
      </c>
      <c r="C82">
        <v>3</v>
      </c>
      <c r="D82" t="str">
        <f t="shared" si="1"/>
        <v>CHIC3</v>
      </c>
    </row>
    <row r="83" spans="1:4" x14ac:dyDescent="0.25">
      <c r="A83" t="s">
        <v>64</v>
      </c>
      <c r="B83" t="s">
        <v>129</v>
      </c>
      <c r="C83">
        <v>3</v>
      </c>
      <c r="D83" t="str">
        <f t="shared" si="1"/>
        <v>CHIC3</v>
      </c>
    </row>
    <row r="84" spans="1:4" x14ac:dyDescent="0.25">
      <c r="A84" t="s">
        <v>64</v>
      </c>
      <c r="B84" t="s">
        <v>129</v>
      </c>
      <c r="C84">
        <v>3</v>
      </c>
      <c r="D84" t="str">
        <f t="shared" si="1"/>
        <v>CHIC3</v>
      </c>
    </row>
    <row r="85" spans="1:4" x14ac:dyDescent="0.25">
      <c r="A85" t="s">
        <v>64</v>
      </c>
      <c r="B85" t="s">
        <v>129</v>
      </c>
      <c r="C85">
        <v>3</v>
      </c>
      <c r="D85" t="str">
        <f t="shared" si="1"/>
        <v>CHIC3</v>
      </c>
    </row>
    <row r="86" spans="1:4" x14ac:dyDescent="0.25">
      <c r="A86" t="s">
        <v>65</v>
      </c>
      <c r="B86" t="s">
        <v>129</v>
      </c>
      <c r="C86" t="str">
        <f>+RIGHT(A86,1)</f>
        <v>4</v>
      </c>
      <c r="D86" t="str">
        <f t="shared" si="1"/>
        <v>CHIC4</v>
      </c>
    </row>
    <row r="87" spans="1:4" x14ac:dyDescent="0.25">
      <c r="A87" t="s">
        <v>65</v>
      </c>
      <c r="B87" t="s">
        <v>129</v>
      </c>
      <c r="C87" t="str">
        <f>+RIGHT(A87,1)</f>
        <v>4</v>
      </c>
      <c r="D87" t="str">
        <f t="shared" si="1"/>
        <v>CHIC4</v>
      </c>
    </row>
    <row r="88" spans="1:4" x14ac:dyDescent="0.25">
      <c r="A88" t="s">
        <v>65</v>
      </c>
      <c r="B88" t="s">
        <v>129</v>
      </c>
      <c r="C88" t="str">
        <f t="shared" ref="C88:C151" si="2">+RIGHT(A88,1)</f>
        <v>4</v>
      </c>
      <c r="D88" t="str">
        <f t="shared" si="1"/>
        <v>CHIC4</v>
      </c>
    </row>
    <row r="89" spans="1:4" x14ac:dyDescent="0.25">
      <c r="A89" t="s">
        <v>65</v>
      </c>
      <c r="B89" t="s">
        <v>129</v>
      </c>
      <c r="C89" t="str">
        <f t="shared" si="2"/>
        <v>4</v>
      </c>
      <c r="D89" t="str">
        <f t="shared" si="1"/>
        <v>CHIC4</v>
      </c>
    </row>
    <row r="90" spans="1:4" x14ac:dyDescent="0.25">
      <c r="A90" t="s">
        <v>65</v>
      </c>
      <c r="B90" t="s">
        <v>129</v>
      </c>
      <c r="C90" t="str">
        <f t="shared" si="2"/>
        <v>4</v>
      </c>
      <c r="D90" t="str">
        <f t="shared" si="1"/>
        <v>CHIC4</v>
      </c>
    </row>
    <row r="91" spans="1:4" x14ac:dyDescent="0.25">
      <c r="A91" t="s">
        <v>65</v>
      </c>
      <c r="B91" t="s">
        <v>129</v>
      </c>
      <c r="C91" t="str">
        <f t="shared" si="2"/>
        <v>4</v>
      </c>
      <c r="D91" t="str">
        <f t="shared" si="1"/>
        <v>CHIC4</v>
      </c>
    </row>
    <row r="92" spans="1:4" x14ac:dyDescent="0.25">
      <c r="A92" t="s">
        <v>65</v>
      </c>
      <c r="B92" t="s">
        <v>129</v>
      </c>
      <c r="C92" t="str">
        <f t="shared" si="2"/>
        <v>4</v>
      </c>
      <c r="D92" t="str">
        <f t="shared" si="1"/>
        <v>CHIC4</v>
      </c>
    </row>
    <row r="93" spans="1:4" x14ac:dyDescent="0.25">
      <c r="A93" t="s">
        <v>65</v>
      </c>
      <c r="B93" t="s">
        <v>129</v>
      </c>
      <c r="C93" t="str">
        <f t="shared" si="2"/>
        <v>4</v>
      </c>
      <c r="D93" t="str">
        <f t="shared" si="1"/>
        <v>CHIC4</v>
      </c>
    </row>
    <row r="94" spans="1:4" x14ac:dyDescent="0.25">
      <c r="A94" t="s">
        <v>65</v>
      </c>
      <c r="B94" t="s">
        <v>129</v>
      </c>
      <c r="C94" t="str">
        <f t="shared" si="2"/>
        <v>4</v>
      </c>
      <c r="D94" t="str">
        <f t="shared" si="1"/>
        <v>CHIC4</v>
      </c>
    </row>
    <row r="95" spans="1:4" x14ac:dyDescent="0.25">
      <c r="A95" t="s">
        <v>65</v>
      </c>
      <c r="B95" t="s">
        <v>129</v>
      </c>
      <c r="C95" t="str">
        <f t="shared" si="2"/>
        <v>4</v>
      </c>
      <c r="D95" t="str">
        <f t="shared" si="1"/>
        <v>CHIC4</v>
      </c>
    </row>
    <row r="96" spans="1:4" x14ac:dyDescent="0.25">
      <c r="A96" t="s">
        <v>65</v>
      </c>
      <c r="B96" t="s">
        <v>129</v>
      </c>
      <c r="C96" t="str">
        <f t="shared" si="2"/>
        <v>4</v>
      </c>
      <c r="D96" t="str">
        <f t="shared" si="1"/>
        <v>CHIC4</v>
      </c>
    </row>
    <row r="97" spans="1:4" x14ac:dyDescent="0.25">
      <c r="A97" t="s">
        <v>65</v>
      </c>
      <c r="B97" t="s">
        <v>129</v>
      </c>
      <c r="C97" t="str">
        <f t="shared" si="2"/>
        <v>4</v>
      </c>
      <c r="D97" t="str">
        <f t="shared" si="1"/>
        <v>CHIC4</v>
      </c>
    </row>
    <row r="98" spans="1:4" x14ac:dyDescent="0.25">
      <c r="A98" t="s">
        <v>65</v>
      </c>
      <c r="B98" t="s">
        <v>129</v>
      </c>
      <c r="C98" t="str">
        <f t="shared" si="2"/>
        <v>4</v>
      </c>
      <c r="D98" t="str">
        <f t="shared" si="1"/>
        <v>CHIC4</v>
      </c>
    </row>
    <row r="99" spans="1:4" x14ac:dyDescent="0.25">
      <c r="A99" t="s">
        <v>65</v>
      </c>
      <c r="B99" t="s">
        <v>129</v>
      </c>
      <c r="C99" t="str">
        <f t="shared" si="2"/>
        <v>4</v>
      </c>
      <c r="D99" t="str">
        <f t="shared" si="1"/>
        <v>CHIC4</v>
      </c>
    </row>
    <row r="100" spans="1:4" x14ac:dyDescent="0.25">
      <c r="A100" t="s">
        <v>65</v>
      </c>
      <c r="B100" t="s">
        <v>129</v>
      </c>
      <c r="C100" t="str">
        <f t="shared" si="2"/>
        <v>4</v>
      </c>
      <c r="D100" t="str">
        <f t="shared" si="1"/>
        <v>CHIC4</v>
      </c>
    </row>
    <row r="101" spans="1:4" x14ac:dyDescent="0.25">
      <c r="A101" t="s">
        <v>65</v>
      </c>
      <c r="B101" t="s">
        <v>129</v>
      </c>
      <c r="C101" t="str">
        <f t="shared" si="2"/>
        <v>4</v>
      </c>
      <c r="D101" t="str">
        <f t="shared" si="1"/>
        <v>CHIC4</v>
      </c>
    </row>
    <row r="102" spans="1:4" x14ac:dyDescent="0.25">
      <c r="A102" t="s">
        <v>65</v>
      </c>
      <c r="B102" t="s">
        <v>129</v>
      </c>
      <c r="C102" t="str">
        <f t="shared" si="2"/>
        <v>4</v>
      </c>
      <c r="D102" t="str">
        <f t="shared" si="1"/>
        <v>CHIC4</v>
      </c>
    </row>
    <row r="103" spans="1:4" x14ac:dyDescent="0.25">
      <c r="A103" t="s">
        <v>65</v>
      </c>
      <c r="B103" t="s">
        <v>129</v>
      </c>
      <c r="C103" t="str">
        <f t="shared" si="2"/>
        <v>4</v>
      </c>
      <c r="D103" t="str">
        <f t="shared" si="1"/>
        <v>CHIC4</v>
      </c>
    </row>
    <row r="104" spans="1:4" x14ac:dyDescent="0.25">
      <c r="A104" t="s">
        <v>65</v>
      </c>
      <c r="B104" t="s">
        <v>129</v>
      </c>
      <c r="C104" t="str">
        <f t="shared" si="2"/>
        <v>4</v>
      </c>
      <c r="D104" t="str">
        <f t="shared" si="1"/>
        <v>CHIC4</v>
      </c>
    </row>
    <row r="105" spans="1:4" x14ac:dyDescent="0.25">
      <c r="A105" t="s">
        <v>65</v>
      </c>
      <c r="B105" t="s">
        <v>129</v>
      </c>
      <c r="C105" t="str">
        <f t="shared" si="2"/>
        <v>4</v>
      </c>
      <c r="D105" t="str">
        <f t="shared" si="1"/>
        <v>CHIC4</v>
      </c>
    </row>
    <row r="106" spans="1:4" x14ac:dyDescent="0.25">
      <c r="A106" t="s">
        <v>65</v>
      </c>
      <c r="B106" t="s">
        <v>129</v>
      </c>
      <c r="C106" t="str">
        <f t="shared" si="2"/>
        <v>4</v>
      </c>
      <c r="D106" t="str">
        <f t="shared" si="1"/>
        <v>CHIC4</v>
      </c>
    </row>
    <row r="107" spans="1:4" x14ac:dyDescent="0.25">
      <c r="A107" t="s">
        <v>65</v>
      </c>
      <c r="B107" t="s">
        <v>129</v>
      </c>
      <c r="C107" t="str">
        <f t="shared" si="2"/>
        <v>4</v>
      </c>
      <c r="D107" t="str">
        <f t="shared" si="1"/>
        <v>CHIC4</v>
      </c>
    </row>
    <row r="108" spans="1:4" x14ac:dyDescent="0.25">
      <c r="A108" t="s">
        <v>66</v>
      </c>
      <c r="B108" t="s">
        <v>129</v>
      </c>
      <c r="C108" t="str">
        <f t="shared" si="2"/>
        <v>5</v>
      </c>
      <c r="D108" t="str">
        <f t="shared" si="1"/>
        <v>CHIC5</v>
      </c>
    </row>
    <row r="109" spans="1:4" x14ac:dyDescent="0.25">
      <c r="A109" t="s">
        <v>66</v>
      </c>
      <c r="B109" t="s">
        <v>129</v>
      </c>
      <c r="C109" t="str">
        <f t="shared" si="2"/>
        <v>5</v>
      </c>
      <c r="D109" t="str">
        <f t="shared" si="1"/>
        <v>CHIC5</v>
      </c>
    </row>
    <row r="110" spans="1:4" x14ac:dyDescent="0.25">
      <c r="A110" t="s">
        <v>66</v>
      </c>
      <c r="B110" t="s">
        <v>129</v>
      </c>
      <c r="C110" t="str">
        <f t="shared" si="2"/>
        <v>5</v>
      </c>
      <c r="D110" t="str">
        <f t="shared" si="1"/>
        <v>CHIC5</v>
      </c>
    </row>
    <row r="111" spans="1:4" x14ac:dyDescent="0.25">
      <c r="A111" t="s">
        <v>66</v>
      </c>
      <c r="B111" t="s">
        <v>129</v>
      </c>
      <c r="C111" t="str">
        <f t="shared" si="2"/>
        <v>5</v>
      </c>
      <c r="D111" t="str">
        <f t="shared" si="1"/>
        <v>CHIC5</v>
      </c>
    </row>
    <row r="112" spans="1:4" x14ac:dyDescent="0.25">
      <c r="A112" t="s">
        <v>66</v>
      </c>
      <c r="B112" t="s">
        <v>129</v>
      </c>
      <c r="C112" t="str">
        <f t="shared" si="2"/>
        <v>5</v>
      </c>
      <c r="D112" t="str">
        <f t="shared" si="1"/>
        <v>CHIC5</v>
      </c>
    </row>
    <row r="113" spans="1:4" x14ac:dyDescent="0.25">
      <c r="A113" t="s">
        <v>66</v>
      </c>
      <c r="B113" t="s">
        <v>129</v>
      </c>
      <c r="C113" t="str">
        <f t="shared" si="2"/>
        <v>5</v>
      </c>
      <c r="D113" t="str">
        <f t="shared" si="1"/>
        <v>CHIC5</v>
      </c>
    </row>
    <row r="114" spans="1:4" x14ac:dyDescent="0.25">
      <c r="A114" t="s">
        <v>66</v>
      </c>
      <c r="B114" t="s">
        <v>129</v>
      </c>
      <c r="C114" t="str">
        <f t="shared" si="2"/>
        <v>5</v>
      </c>
      <c r="D114" t="str">
        <f t="shared" si="1"/>
        <v>CHIC5</v>
      </c>
    </row>
    <row r="115" spans="1:4" x14ac:dyDescent="0.25">
      <c r="A115" t="s">
        <v>66</v>
      </c>
      <c r="B115" t="s">
        <v>129</v>
      </c>
      <c r="C115" t="str">
        <f t="shared" si="2"/>
        <v>5</v>
      </c>
      <c r="D115" t="str">
        <f t="shared" si="1"/>
        <v>CHIC5</v>
      </c>
    </row>
    <row r="116" spans="1:4" x14ac:dyDescent="0.25">
      <c r="A116" t="s">
        <v>66</v>
      </c>
      <c r="B116" t="s">
        <v>129</v>
      </c>
      <c r="C116" t="str">
        <f t="shared" si="2"/>
        <v>5</v>
      </c>
      <c r="D116" t="str">
        <f t="shared" si="1"/>
        <v>CHIC5</v>
      </c>
    </row>
    <row r="117" spans="1:4" x14ac:dyDescent="0.25">
      <c r="A117" t="s">
        <v>66</v>
      </c>
      <c r="B117" t="s">
        <v>129</v>
      </c>
      <c r="C117" t="str">
        <f t="shared" si="2"/>
        <v>5</v>
      </c>
      <c r="D117" t="str">
        <f t="shared" si="1"/>
        <v>CHIC5</v>
      </c>
    </row>
    <row r="118" spans="1:4" x14ac:dyDescent="0.25">
      <c r="A118" t="s">
        <v>66</v>
      </c>
      <c r="B118" t="s">
        <v>129</v>
      </c>
      <c r="C118" t="str">
        <f t="shared" si="2"/>
        <v>5</v>
      </c>
      <c r="D118" t="str">
        <f t="shared" si="1"/>
        <v>CHIC5</v>
      </c>
    </row>
    <row r="119" spans="1:4" x14ac:dyDescent="0.25">
      <c r="A119" t="s">
        <v>66</v>
      </c>
      <c r="B119" t="s">
        <v>129</v>
      </c>
      <c r="C119" t="str">
        <f t="shared" si="2"/>
        <v>5</v>
      </c>
      <c r="D119" t="str">
        <f t="shared" si="1"/>
        <v>CHIC5</v>
      </c>
    </row>
    <row r="120" spans="1:4" x14ac:dyDescent="0.25">
      <c r="A120" t="s">
        <v>66</v>
      </c>
      <c r="B120" t="s">
        <v>129</v>
      </c>
      <c r="C120" t="str">
        <f t="shared" si="2"/>
        <v>5</v>
      </c>
      <c r="D120" t="str">
        <f t="shared" si="1"/>
        <v>CHIC5</v>
      </c>
    </row>
    <row r="121" spans="1:4" x14ac:dyDescent="0.25">
      <c r="A121" t="s">
        <v>66</v>
      </c>
      <c r="B121" t="s">
        <v>129</v>
      </c>
      <c r="C121" t="str">
        <f t="shared" si="2"/>
        <v>5</v>
      </c>
      <c r="D121" t="str">
        <f t="shared" si="1"/>
        <v>CHIC5</v>
      </c>
    </row>
    <row r="122" spans="1:4" x14ac:dyDescent="0.25">
      <c r="A122" t="s">
        <v>66</v>
      </c>
      <c r="B122" t="s">
        <v>129</v>
      </c>
      <c r="C122" t="str">
        <f t="shared" si="2"/>
        <v>5</v>
      </c>
      <c r="D122" t="str">
        <f t="shared" si="1"/>
        <v>CHIC5</v>
      </c>
    </row>
    <row r="123" spans="1:4" x14ac:dyDescent="0.25">
      <c r="A123" t="s">
        <v>66</v>
      </c>
      <c r="B123" t="s">
        <v>129</v>
      </c>
      <c r="C123" t="str">
        <f t="shared" si="2"/>
        <v>5</v>
      </c>
      <c r="D123" t="str">
        <f t="shared" si="1"/>
        <v>CHIC5</v>
      </c>
    </row>
    <row r="124" spans="1:4" x14ac:dyDescent="0.25">
      <c r="A124" t="s">
        <v>66</v>
      </c>
      <c r="B124" t="s">
        <v>129</v>
      </c>
      <c r="C124" t="str">
        <f t="shared" si="2"/>
        <v>5</v>
      </c>
      <c r="D124" t="str">
        <f t="shared" si="1"/>
        <v>CHIC5</v>
      </c>
    </row>
    <row r="125" spans="1:4" x14ac:dyDescent="0.25">
      <c r="A125" t="s">
        <v>66</v>
      </c>
      <c r="B125" t="s">
        <v>129</v>
      </c>
      <c r="C125" t="str">
        <f t="shared" si="2"/>
        <v>5</v>
      </c>
      <c r="D125" t="str">
        <f t="shared" si="1"/>
        <v>CHIC5</v>
      </c>
    </row>
    <row r="126" spans="1:4" x14ac:dyDescent="0.25">
      <c r="A126" t="s">
        <v>66</v>
      </c>
      <c r="B126" t="s">
        <v>129</v>
      </c>
      <c r="C126" t="str">
        <f t="shared" si="2"/>
        <v>5</v>
      </c>
      <c r="D126" t="str">
        <f t="shared" si="1"/>
        <v>CHIC5</v>
      </c>
    </row>
    <row r="127" spans="1:4" x14ac:dyDescent="0.25">
      <c r="A127" t="s">
        <v>66</v>
      </c>
      <c r="B127" t="s">
        <v>129</v>
      </c>
      <c r="C127" t="str">
        <f t="shared" si="2"/>
        <v>5</v>
      </c>
      <c r="D127" t="str">
        <f t="shared" si="1"/>
        <v>CHIC5</v>
      </c>
    </row>
    <row r="128" spans="1:4" x14ac:dyDescent="0.25">
      <c r="A128" t="s">
        <v>66</v>
      </c>
      <c r="B128" t="s">
        <v>129</v>
      </c>
      <c r="C128" t="str">
        <f t="shared" si="2"/>
        <v>5</v>
      </c>
      <c r="D128" t="str">
        <f t="shared" si="1"/>
        <v>CHIC5</v>
      </c>
    </row>
    <row r="129" spans="1:4" x14ac:dyDescent="0.25">
      <c r="A129" t="s">
        <v>66</v>
      </c>
      <c r="B129" t="s">
        <v>129</v>
      </c>
      <c r="C129" t="str">
        <f t="shared" si="2"/>
        <v>5</v>
      </c>
      <c r="D129" t="str">
        <f t="shared" si="1"/>
        <v>CHIC5</v>
      </c>
    </row>
    <row r="130" spans="1:4" x14ac:dyDescent="0.25">
      <c r="A130" t="s">
        <v>66</v>
      </c>
      <c r="B130" t="s">
        <v>129</v>
      </c>
      <c r="C130" t="str">
        <f t="shared" si="2"/>
        <v>5</v>
      </c>
      <c r="D130" t="str">
        <f t="shared" ref="D130:D193" si="3">+B130&amp;C130</f>
        <v>CHIC5</v>
      </c>
    </row>
    <row r="131" spans="1:4" x14ac:dyDescent="0.25">
      <c r="A131" t="s">
        <v>66</v>
      </c>
      <c r="B131" t="s">
        <v>129</v>
      </c>
      <c r="C131" t="str">
        <f t="shared" si="2"/>
        <v>5</v>
      </c>
      <c r="D131" t="str">
        <f t="shared" si="3"/>
        <v>CHIC5</v>
      </c>
    </row>
    <row r="132" spans="1:4" x14ac:dyDescent="0.25">
      <c r="A132" t="s">
        <v>66</v>
      </c>
      <c r="B132" t="s">
        <v>129</v>
      </c>
      <c r="C132" t="str">
        <f t="shared" si="2"/>
        <v>5</v>
      </c>
      <c r="D132" t="str">
        <f t="shared" si="3"/>
        <v>CHIC5</v>
      </c>
    </row>
    <row r="133" spans="1:4" x14ac:dyDescent="0.25">
      <c r="A133" t="s">
        <v>66</v>
      </c>
      <c r="B133" t="s">
        <v>129</v>
      </c>
      <c r="C133" t="str">
        <f t="shared" si="2"/>
        <v>5</v>
      </c>
      <c r="D133" t="str">
        <f t="shared" si="3"/>
        <v>CHIC5</v>
      </c>
    </row>
    <row r="134" spans="1:4" x14ac:dyDescent="0.25">
      <c r="A134" t="s">
        <v>66</v>
      </c>
      <c r="B134" t="s">
        <v>129</v>
      </c>
      <c r="C134" t="str">
        <f t="shared" si="2"/>
        <v>5</v>
      </c>
      <c r="D134" t="str">
        <f t="shared" si="3"/>
        <v>CHIC5</v>
      </c>
    </row>
    <row r="135" spans="1:4" x14ac:dyDescent="0.25">
      <c r="A135" t="s">
        <v>66</v>
      </c>
      <c r="B135" t="s">
        <v>129</v>
      </c>
      <c r="C135" t="str">
        <f t="shared" si="2"/>
        <v>5</v>
      </c>
      <c r="D135" t="str">
        <f t="shared" si="3"/>
        <v>CHIC5</v>
      </c>
    </row>
    <row r="136" spans="1:4" x14ac:dyDescent="0.25">
      <c r="A136" t="s">
        <v>66</v>
      </c>
      <c r="B136" t="s">
        <v>129</v>
      </c>
      <c r="C136" t="str">
        <f t="shared" si="2"/>
        <v>5</v>
      </c>
      <c r="D136" t="str">
        <f t="shared" si="3"/>
        <v>CHIC5</v>
      </c>
    </row>
    <row r="137" spans="1:4" x14ac:dyDescent="0.25">
      <c r="A137" t="s">
        <v>66</v>
      </c>
      <c r="B137" t="s">
        <v>129</v>
      </c>
      <c r="C137" t="str">
        <f t="shared" si="2"/>
        <v>5</v>
      </c>
      <c r="D137" t="str">
        <f t="shared" si="3"/>
        <v>CHIC5</v>
      </c>
    </row>
    <row r="138" spans="1:4" x14ac:dyDescent="0.25">
      <c r="A138" t="s">
        <v>66</v>
      </c>
      <c r="B138" t="s">
        <v>129</v>
      </c>
      <c r="C138" t="str">
        <f t="shared" si="2"/>
        <v>5</v>
      </c>
      <c r="D138" t="str">
        <f t="shared" si="3"/>
        <v>CHIC5</v>
      </c>
    </row>
    <row r="139" spans="1:4" x14ac:dyDescent="0.25">
      <c r="A139" t="s">
        <v>66</v>
      </c>
      <c r="B139" t="s">
        <v>129</v>
      </c>
      <c r="C139" t="str">
        <f t="shared" si="2"/>
        <v>5</v>
      </c>
      <c r="D139" t="str">
        <f t="shared" si="3"/>
        <v>CHIC5</v>
      </c>
    </row>
    <row r="140" spans="1:4" x14ac:dyDescent="0.25">
      <c r="A140" t="s">
        <v>66</v>
      </c>
      <c r="B140" t="s">
        <v>129</v>
      </c>
      <c r="C140" t="str">
        <f t="shared" si="2"/>
        <v>5</v>
      </c>
      <c r="D140" t="str">
        <f t="shared" si="3"/>
        <v>CHIC5</v>
      </c>
    </row>
    <row r="141" spans="1:4" x14ac:dyDescent="0.25">
      <c r="A141" t="s">
        <v>66</v>
      </c>
      <c r="B141" t="s">
        <v>129</v>
      </c>
      <c r="C141" t="str">
        <f t="shared" si="2"/>
        <v>5</v>
      </c>
      <c r="D141" t="str">
        <f t="shared" si="3"/>
        <v>CHIC5</v>
      </c>
    </row>
    <row r="142" spans="1:4" x14ac:dyDescent="0.25">
      <c r="A142" t="s">
        <v>66</v>
      </c>
      <c r="B142" t="s">
        <v>129</v>
      </c>
      <c r="C142" t="str">
        <f t="shared" si="2"/>
        <v>5</v>
      </c>
      <c r="D142" t="str">
        <f t="shared" si="3"/>
        <v>CHIC5</v>
      </c>
    </row>
    <row r="143" spans="1:4" x14ac:dyDescent="0.25">
      <c r="A143" t="s">
        <v>66</v>
      </c>
      <c r="B143" t="s">
        <v>129</v>
      </c>
      <c r="C143" t="str">
        <f t="shared" si="2"/>
        <v>5</v>
      </c>
      <c r="D143" t="str">
        <f t="shared" si="3"/>
        <v>CHIC5</v>
      </c>
    </row>
    <row r="144" spans="1:4" x14ac:dyDescent="0.25">
      <c r="A144" t="s">
        <v>66</v>
      </c>
      <c r="B144" t="s">
        <v>129</v>
      </c>
      <c r="C144" t="str">
        <f t="shared" si="2"/>
        <v>5</v>
      </c>
      <c r="D144" t="str">
        <f t="shared" si="3"/>
        <v>CHIC5</v>
      </c>
    </row>
    <row r="145" spans="1:4" x14ac:dyDescent="0.25">
      <c r="A145" t="s">
        <v>66</v>
      </c>
      <c r="B145" t="s">
        <v>129</v>
      </c>
      <c r="C145" t="str">
        <f t="shared" si="2"/>
        <v>5</v>
      </c>
      <c r="D145" t="str">
        <f t="shared" si="3"/>
        <v>CHIC5</v>
      </c>
    </row>
    <row r="146" spans="1:4" x14ac:dyDescent="0.25">
      <c r="A146" t="s">
        <v>67</v>
      </c>
      <c r="B146" t="s">
        <v>129</v>
      </c>
      <c r="C146" t="str">
        <f t="shared" si="2"/>
        <v>6</v>
      </c>
      <c r="D146" t="str">
        <f t="shared" si="3"/>
        <v>CHIC6</v>
      </c>
    </row>
    <row r="147" spans="1:4" x14ac:dyDescent="0.25">
      <c r="A147" t="s">
        <v>67</v>
      </c>
      <c r="B147" t="s">
        <v>129</v>
      </c>
      <c r="C147" t="str">
        <f t="shared" si="2"/>
        <v>6</v>
      </c>
      <c r="D147" t="str">
        <f t="shared" si="3"/>
        <v>CHIC6</v>
      </c>
    </row>
    <row r="148" spans="1:4" x14ac:dyDescent="0.25">
      <c r="A148" t="s">
        <v>67</v>
      </c>
      <c r="B148" t="s">
        <v>129</v>
      </c>
      <c r="C148" t="str">
        <f t="shared" si="2"/>
        <v>6</v>
      </c>
      <c r="D148" t="str">
        <f t="shared" si="3"/>
        <v>CHIC6</v>
      </c>
    </row>
    <row r="149" spans="1:4" x14ac:dyDescent="0.25">
      <c r="A149" t="s">
        <v>67</v>
      </c>
      <c r="B149" t="s">
        <v>129</v>
      </c>
      <c r="C149" t="str">
        <f t="shared" si="2"/>
        <v>6</v>
      </c>
      <c r="D149" t="str">
        <f t="shared" si="3"/>
        <v>CHIC6</v>
      </c>
    </row>
    <row r="150" spans="1:4" x14ac:dyDescent="0.25">
      <c r="A150" t="s">
        <v>67</v>
      </c>
      <c r="B150" t="s">
        <v>129</v>
      </c>
      <c r="C150" t="str">
        <f t="shared" si="2"/>
        <v>6</v>
      </c>
      <c r="D150" t="str">
        <f t="shared" si="3"/>
        <v>CHIC6</v>
      </c>
    </row>
    <row r="151" spans="1:4" x14ac:dyDescent="0.25">
      <c r="A151" t="s">
        <v>67</v>
      </c>
      <c r="B151" t="s">
        <v>129</v>
      </c>
      <c r="C151" t="str">
        <f t="shared" si="2"/>
        <v>6</v>
      </c>
      <c r="D151" t="str">
        <f t="shared" si="3"/>
        <v>CHIC6</v>
      </c>
    </row>
    <row r="152" spans="1:4" x14ac:dyDescent="0.25">
      <c r="A152" t="s">
        <v>67</v>
      </c>
      <c r="B152" t="s">
        <v>129</v>
      </c>
      <c r="C152" t="str">
        <f t="shared" ref="C152:C215" si="4">+RIGHT(A152,1)</f>
        <v>6</v>
      </c>
      <c r="D152" t="str">
        <f t="shared" si="3"/>
        <v>CHIC6</v>
      </c>
    </row>
    <row r="153" spans="1:4" x14ac:dyDescent="0.25">
      <c r="A153" t="s">
        <v>67</v>
      </c>
      <c r="B153" t="s">
        <v>129</v>
      </c>
      <c r="C153" t="str">
        <f t="shared" si="4"/>
        <v>6</v>
      </c>
      <c r="D153" t="str">
        <f t="shared" si="3"/>
        <v>CHIC6</v>
      </c>
    </row>
    <row r="154" spans="1:4" x14ac:dyDescent="0.25">
      <c r="A154" t="s">
        <v>67</v>
      </c>
      <c r="B154" t="s">
        <v>129</v>
      </c>
      <c r="C154" t="str">
        <f t="shared" si="4"/>
        <v>6</v>
      </c>
      <c r="D154" t="str">
        <f t="shared" si="3"/>
        <v>CHIC6</v>
      </c>
    </row>
    <row r="155" spans="1:4" x14ac:dyDescent="0.25">
      <c r="A155" t="s">
        <v>67</v>
      </c>
      <c r="B155" t="s">
        <v>129</v>
      </c>
      <c r="C155" t="str">
        <f t="shared" si="4"/>
        <v>6</v>
      </c>
      <c r="D155" t="str">
        <f t="shared" si="3"/>
        <v>CHIC6</v>
      </c>
    </row>
    <row r="156" spans="1:4" x14ac:dyDescent="0.25">
      <c r="A156" t="s">
        <v>67</v>
      </c>
      <c r="B156" t="s">
        <v>129</v>
      </c>
      <c r="C156" t="str">
        <f t="shared" si="4"/>
        <v>6</v>
      </c>
      <c r="D156" t="str">
        <f t="shared" si="3"/>
        <v>CHIC6</v>
      </c>
    </row>
    <row r="157" spans="1:4" x14ac:dyDescent="0.25">
      <c r="A157" t="s">
        <v>67</v>
      </c>
      <c r="B157" t="s">
        <v>129</v>
      </c>
      <c r="C157" t="str">
        <f t="shared" si="4"/>
        <v>6</v>
      </c>
      <c r="D157" t="str">
        <f t="shared" si="3"/>
        <v>CHIC6</v>
      </c>
    </row>
    <row r="158" spans="1:4" x14ac:dyDescent="0.25">
      <c r="A158" t="s">
        <v>67</v>
      </c>
      <c r="B158" t="s">
        <v>129</v>
      </c>
      <c r="C158" t="str">
        <f t="shared" si="4"/>
        <v>6</v>
      </c>
      <c r="D158" t="str">
        <f t="shared" si="3"/>
        <v>CHIC6</v>
      </c>
    </row>
    <row r="159" spans="1:4" x14ac:dyDescent="0.25">
      <c r="A159" t="s">
        <v>67</v>
      </c>
      <c r="B159" t="s">
        <v>129</v>
      </c>
      <c r="C159" t="str">
        <f t="shared" si="4"/>
        <v>6</v>
      </c>
      <c r="D159" t="str">
        <f t="shared" si="3"/>
        <v>CHIC6</v>
      </c>
    </row>
    <row r="160" spans="1:4" x14ac:dyDescent="0.25">
      <c r="A160" t="s">
        <v>67</v>
      </c>
      <c r="B160" t="s">
        <v>129</v>
      </c>
      <c r="C160" t="str">
        <f t="shared" si="4"/>
        <v>6</v>
      </c>
      <c r="D160" t="str">
        <f t="shared" si="3"/>
        <v>CHIC6</v>
      </c>
    </row>
    <row r="161" spans="1:4" x14ac:dyDescent="0.25">
      <c r="A161" t="s">
        <v>67</v>
      </c>
      <c r="B161" t="s">
        <v>129</v>
      </c>
      <c r="C161" t="str">
        <f t="shared" si="4"/>
        <v>6</v>
      </c>
      <c r="D161" t="str">
        <f t="shared" si="3"/>
        <v>CHIC6</v>
      </c>
    </row>
    <row r="162" spans="1:4" x14ac:dyDescent="0.25">
      <c r="A162" t="s">
        <v>67</v>
      </c>
      <c r="B162" t="s">
        <v>129</v>
      </c>
      <c r="C162" t="str">
        <f t="shared" si="4"/>
        <v>6</v>
      </c>
      <c r="D162" t="str">
        <f t="shared" si="3"/>
        <v>CHIC6</v>
      </c>
    </row>
    <row r="163" spans="1:4" x14ac:dyDescent="0.25">
      <c r="A163" t="s">
        <v>67</v>
      </c>
      <c r="B163" t="s">
        <v>129</v>
      </c>
      <c r="C163" t="str">
        <f t="shared" si="4"/>
        <v>6</v>
      </c>
      <c r="D163" t="str">
        <f t="shared" si="3"/>
        <v>CHIC6</v>
      </c>
    </row>
    <row r="164" spans="1:4" x14ac:dyDescent="0.25">
      <c r="A164" t="s">
        <v>67</v>
      </c>
      <c r="B164" t="s">
        <v>129</v>
      </c>
      <c r="C164" t="str">
        <f t="shared" si="4"/>
        <v>6</v>
      </c>
      <c r="D164" t="str">
        <f t="shared" si="3"/>
        <v>CHIC6</v>
      </c>
    </row>
    <row r="165" spans="1:4" x14ac:dyDescent="0.25">
      <c r="A165" t="s">
        <v>67</v>
      </c>
      <c r="B165" t="s">
        <v>129</v>
      </c>
      <c r="C165" t="str">
        <f t="shared" si="4"/>
        <v>6</v>
      </c>
      <c r="D165" t="str">
        <f t="shared" si="3"/>
        <v>CHIC6</v>
      </c>
    </row>
    <row r="166" spans="1:4" x14ac:dyDescent="0.25">
      <c r="A166" t="s">
        <v>67</v>
      </c>
      <c r="B166" t="s">
        <v>129</v>
      </c>
      <c r="C166" t="str">
        <f t="shared" si="4"/>
        <v>6</v>
      </c>
      <c r="D166" t="str">
        <f t="shared" si="3"/>
        <v>CHIC6</v>
      </c>
    </row>
    <row r="167" spans="1:4" x14ac:dyDescent="0.25">
      <c r="A167" t="s">
        <v>67</v>
      </c>
      <c r="B167" t="s">
        <v>129</v>
      </c>
      <c r="C167" t="str">
        <f t="shared" si="4"/>
        <v>6</v>
      </c>
      <c r="D167" t="str">
        <f t="shared" si="3"/>
        <v>CHIC6</v>
      </c>
    </row>
    <row r="168" spans="1:4" x14ac:dyDescent="0.25">
      <c r="A168" t="s">
        <v>67</v>
      </c>
      <c r="B168" t="s">
        <v>129</v>
      </c>
      <c r="C168" t="str">
        <f t="shared" si="4"/>
        <v>6</v>
      </c>
      <c r="D168" t="str">
        <f t="shared" si="3"/>
        <v>CHIC6</v>
      </c>
    </row>
    <row r="169" spans="1:4" x14ac:dyDescent="0.25">
      <c r="A169" t="s">
        <v>67</v>
      </c>
      <c r="B169" t="s">
        <v>129</v>
      </c>
      <c r="C169" t="str">
        <f t="shared" si="4"/>
        <v>6</v>
      </c>
      <c r="D169" t="str">
        <f t="shared" si="3"/>
        <v>CHIC6</v>
      </c>
    </row>
    <row r="170" spans="1:4" x14ac:dyDescent="0.25">
      <c r="A170" t="s">
        <v>68</v>
      </c>
      <c r="B170" t="s">
        <v>129</v>
      </c>
      <c r="C170" t="str">
        <f t="shared" si="4"/>
        <v>7</v>
      </c>
      <c r="D170" t="str">
        <f t="shared" si="3"/>
        <v>CHIC7</v>
      </c>
    </row>
    <row r="171" spans="1:4" x14ac:dyDescent="0.25">
      <c r="A171" t="s">
        <v>68</v>
      </c>
      <c r="B171" t="s">
        <v>129</v>
      </c>
      <c r="C171" t="str">
        <f t="shared" si="4"/>
        <v>7</v>
      </c>
      <c r="D171" t="str">
        <f t="shared" si="3"/>
        <v>CHIC7</v>
      </c>
    </row>
    <row r="172" spans="1:4" x14ac:dyDescent="0.25">
      <c r="A172" t="s">
        <v>68</v>
      </c>
      <c r="B172" t="s">
        <v>129</v>
      </c>
      <c r="C172" t="str">
        <f t="shared" si="4"/>
        <v>7</v>
      </c>
      <c r="D172" t="str">
        <f t="shared" si="3"/>
        <v>CHIC7</v>
      </c>
    </row>
    <row r="173" spans="1:4" x14ac:dyDescent="0.25">
      <c r="A173" t="s">
        <v>68</v>
      </c>
      <c r="B173" t="s">
        <v>129</v>
      </c>
      <c r="C173" t="str">
        <f t="shared" si="4"/>
        <v>7</v>
      </c>
      <c r="D173" t="str">
        <f t="shared" si="3"/>
        <v>CHIC7</v>
      </c>
    </row>
    <row r="174" spans="1:4" x14ac:dyDescent="0.25">
      <c r="A174" t="s">
        <v>68</v>
      </c>
      <c r="B174" t="s">
        <v>129</v>
      </c>
      <c r="C174" t="str">
        <f t="shared" si="4"/>
        <v>7</v>
      </c>
      <c r="D174" t="str">
        <f t="shared" si="3"/>
        <v>CHIC7</v>
      </c>
    </row>
    <row r="175" spans="1:4" x14ac:dyDescent="0.25">
      <c r="A175" t="s">
        <v>68</v>
      </c>
      <c r="B175" t="s">
        <v>129</v>
      </c>
      <c r="C175" t="str">
        <f t="shared" si="4"/>
        <v>7</v>
      </c>
      <c r="D175" t="str">
        <f t="shared" si="3"/>
        <v>CHIC7</v>
      </c>
    </row>
    <row r="176" spans="1:4" x14ac:dyDescent="0.25">
      <c r="A176" t="s">
        <v>68</v>
      </c>
      <c r="B176" t="s">
        <v>129</v>
      </c>
      <c r="C176" t="str">
        <f t="shared" si="4"/>
        <v>7</v>
      </c>
      <c r="D176" t="str">
        <f t="shared" si="3"/>
        <v>CHIC7</v>
      </c>
    </row>
    <row r="177" spans="1:4" x14ac:dyDescent="0.25">
      <c r="A177" t="s">
        <v>68</v>
      </c>
      <c r="B177" t="s">
        <v>129</v>
      </c>
      <c r="C177" t="str">
        <f t="shared" si="4"/>
        <v>7</v>
      </c>
      <c r="D177" t="str">
        <f t="shared" si="3"/>
        <v>CHIC7</v>
      </c>
    </row>
    <row r="178" spans="1:4" x14ac:dyDescent="0.25">
      <c r="A178" t="s">
        <v>68</v>
      </c>
      <c r="B178" t="s">
        <v>129</v>
      </c>
      <c r="C178" t="str">
        <f t="shared" si="4"/>
        <v>7</v>
      </c>
      <c r="D178" t="str">
        <f t="shared" si="3"/>
        <v>CHIC7</v>
      </c>
    </row>
    <row r="179" spans="1:4" x14ac:dyDescent="0.25">
      <c r="A179" t="s">
        <v>68</v>
      </c>
      <c r="B179" t="s">
        <v>129</v>
      </c>
      <c r="C179" t="str">
        <f t="shared" si="4"/>
        <v>7</v>
      </c>
      <c r="D179" t="str">
        <f t="shared" si="3"/>
        <v>CHIC7</v>
      </c>
    </row>
    <row r="180" spans="1:4" x14ac:dyDescent="0.25">
      <c r="A180" t="s">
        <v>68</v>
      </c>
      <c r="B180" t="s">
        <v>129</v>
      </c>
      <c r="C180" t="str">
        <f t="shared" si="4"/>
        <v>7</v>
      </c>
      <c r="D180" t="str">
        <f t="shared" si="3"/>
        <v>CHIC7</v>
      </c>
    </row>
    <row r="181" spans="1:4" x14ac:dyDescent="0.25">
      <c r="A181" t="s">
        <v>68</v>
      </c>
      <c r="B181" t="s">
        <v>129</v>
      </c>
      <c r="C181" t="str">
        <f t="shared" si="4"/>
        <v>7</v>
      </c>
      <c r="D181" t="str">
        <f t="shared" si="3"/>
        <v>CHIC7</v>
      </c>
    </row>
    <row r="182" spans="1:4" x14ac:dyDescent="0.25">
      <c r="A182" t="s">
        <v>68</v>
      </c>
      <c r="B182" t="s">
        <v>129</v>
      </c>
      <c r="C182" t="str">
        <f t="shared" si="4"/>
        <v>7</v>
      </c>
      <c r="D182" t="str">
        <f t="shared" si="3"/>
        <v>CHIC7</v>
      </c>
    </row>
    <row r="183" spans="1:4" x14ac:dyDescent="0.25">
      <c r="A183" t="s">
        <v>68</v>
      </c>
      <c r="B183" t="s">
        <v>129</v>
      </c>
      <c r="C183" t="str">
        <f t="shared" si="4"/>
        <v>7</v>
      </c>
      <c r="D183" t="str">
        <f t="shared" si="3"/>
        <v>CHIC7</v>
      </c>
    </row>
    <row r="184" spans="1:4" x14ac:dyDescent="0.25">
      <c r="A184" t="s">
        <v>68</v>
      </c>
      <c r="B184" t="s">
        <v>129</v>
      </c>
      <c r="C184" t="str">
        <f t="shared" si="4"/>
        <v>7</v>
      </c>
      <c r="D184" t="str">
        <f t="shared" si="3"/>
        <v>CHIC7</v>
      </c>
    </row>
    <row r="185" spans="1:4" x14ac:dyDescent="0.25">
      <c r="A185" t="s">
        <v>68</v>
      </c>
      <c r="B185" t="s">
        <v>129</v>
      </c>
      <c r="C185" t="str">
        <f t="shared" si="4"/>
        <v>7</v>
      </c>
      <c r="D185" t="str">
        <f t="shared" si="3"/>
        <v>CHIC7</v>
      </c>
    </row>
    <row r="186" spans="1:4" x14ac:dyDescent="0.25">
      <c r="A186" t="s">
        <v>68</v>
      </c>
      <c r="B186" t="s">
        <v>129</v>
      </c>
      <c r="C186" t="str">
        <f t="shared" si="4"/>
        <v>7</v>
      </c>
      <c r="D186" t="str">
        <f t="shared" si="3"/>
        <v>CHIC7</v>
      </c>
    </row>
    <row r="187" spans="1:4" x14ac:dyDescent="0.25">
      <c r="A187" t="s">
        <v>68</v>
      </c>
      <c r="B187" t="s">
        <v>129</v>
      </c>
      <c r="C187" t="str">
        <f t="shared" si="4"/>
        <v>7</v>
      </c>
      <c r="D187" t="str">
        <f t="shared" si="3"/>
        <v>CHIC7</v>
      </c>
    </row>
    <row r="188" spans="1:4" x14ac:dyDescent="0.25">
      <c r="A188" t="s">
        <v>68</v>
      </c>
      <c r="B188" t="s">
        <v>129</v>
      </c>
      <c r="C188" t="str">
        <f t="shared" si="4"/>
        <v>7</v>
      </c>
      <c r="D188" t="str">
        <f t="shared" si="3"/>
        <v>CHIC7</v>
      </c>
    </row>
    <row r="189" spans="1:4" x14ac:dyDescent="0.25">
      <c r="A189" t="s">
        <v>68</v>
      </c>
      <c r="B189" t="s">
        <v>129</v>
      </c>
      <c r="C189" t="str">
        <f t="shared" si="4"/>
        <v>7</v>
      </c>
      <c r="D189" t="str">
        <f t="shared" si="3"/>
        <v>CHIC7</v>
      </c>
    </row>
    <row r="190" spans="1:4" x14ac:dyDescent="0.25">
      <c r="A190" t="s">
        <v>68</v>
      </c>
      <c r="B190" t="s">
        <v>129</v>
      </c>
      <c r="C190" t="str">
        <f t="shared" si="4"/>
        <v>7</v>
      </c>
      <c r="D190" t="str">
        <f t="shared" si="3"/>
        <v>CHIC7</v>
      </c>
    </row>
    <row r="191" spans="1:4" x14ac:dyDescent="0.25">
      <c r="A191" t="s">
        <v>68</v>
      </c>
      <c r="B191" t="s">
        <v>129</v>
      </c>
      <c r="C191" t="str">
        <f t="shared" si="4"/>
        <v>7</v>
      </c>
      <c r="D191" t="str">
        <f t="shared" si="3"/>
        <v>CHIC7</v>
      </c>
    </row>
    <row r="192" spans="1:4" x14ac:dyDescent="0.25">
      <c r="A192" t="s">
        <v>68</v>
      </c>
      <c r="B192" t="s">
        <v>129</v>
      </c>
      <c r="C192" t="str">
        <f t="shared" si="4"/>
        <v>7</v>
      </c>
      <c r="D192" t="str">
        <f t="shared" si="3"/>
        <v>CHIC7</v>
      </c>
    </row>
    <row r="193" spans="1:4" x14ac:dyDescent="0.25">
      <c r="A193" t="s">
        <v>68</v>
      </c>
      <c r="B193" t="s">
        <v>129</v>
      </c>
      <c r="C193" t="str">
        <f t="shared" si="4"/>
        <v>7</v>
      </c>
      <c r="D193" t="str">
        <f t="shared" si="3"/>
        <v>CHIC7</v>
      </c>
    </row>
    <row r="194" spans="1:4" x14ac:dyDescent="0.25">
      <c r="A194" t="s">
        <v>68</v>
      </c>
      <c r="B194" t="s">
        <v>129</v>
      </c>
      <c r="C194" t="str">
        <f t="shared" si="4"/>
        <v>7</v>
      </c>
      <c r="D194" t="str">
        <f t="shared" ref="D194:D257" si="5">+B194&amp;C194</f>
        <v>CHIC7</v>
      </c>
    </row>
    <row r="195" spans="1:4" x14ac:dyDescent="0.25">
      <c r="A195" t="s">
        <v>68</v>
      </c>
      <c r="B195" t="s">
        <v>129</v>
      </c>
      <c r="C195" t="str">
        <f t="shared" si="4"/>
        <v>7</v>
      </c>
      <c r="D195" t="str">
        <f t="shared" si="5"/>
        <v>CHIC7</v>
      </c>
    </row>
    <row r="196" spans="1:4" x14ac:dyDescent="0.25">
      <c r="A196" t="s">
        <v>68</v>
      </c>
      <c r="B196" t="s">
        <v>129</v>
      </c>
      <c r="C196" t="str">
        <f t="shared" si="4"/>
        <v>7</v>
      </c>
      <c r="D196" t="str">
        <f t="shared" si="5"/>
        <v>CHIC7</v>
      </c>
    </row>
    <row r="197" spans="1:4" x14ac:dyDescent="0.25">
      <c r="A197" t="s">
        <v>68</v>
      </c>
      <c r="B197" t="s">
        <v>129</v>
      </c>
      <c r="C197" t="str">
        <f t="shared" si="4"/>
        <v>7</v>
      </c>
      <c r="D197" t="str">
        <f t="shared" si="5"/>
        <v>CHIC7</v>
      </c>
    </row>
    <row r="198" spans="1:4" x14ac:dyDescent="0.25">
      <c r="A198" t="s">
        <v>68</v>
      </c>
      <c r="B198" t="s">
        <v>129</v>
      </c>
      <c r="C198" t="str">
        <f t="shared" si="4"/>
        <v>7</v>
      </c>
      <c r="D198" t="str">
        <f t="shared" si="5"/>
        <v>CHIC7</v>
      </c>
    </row>
    <row r="199" spans="1:4" x14ac:dyDescent="0.25">
      <c r="A199" t="s">
        <v>68</v>
      </c>
      <c r="B199" t="s">
        <v>129</v>
      </c>
      <c r="C199" t="str">
        <f t="shared" si="4"/>
        <v>7</v>
      </c>
      <c r="D199" t="str">
        <f t="shared" si="5"/>
        <v>CHIC7</v>
      </c>
    </row>
    <row r="200" spans="1:4" x14ac:dyDescent="0.25">
      <c r="A200" t="s">
        <v>68</v>
      </c>
      <c r="B200" t="s">
        <v>129</v>
      </c>
      <c r="C200" t="str">
        <f t="shared" si="4"/>
        <v>7</v>
      </c>
      <c r="D200" t="str">
        <f t="shared" si="5"/>
        <v>CHIC7</v>
      </c>
    </row>
    <row r="201" spans="1:4" x14ac:dyDescent="0.25">
      <c r="A201" t="s">
        <v>68</v>
      </c>
      <c r="B201" t="s">
        <v>129</v>
      </c>
      <c r="C201" t="str">
        <f t="shared" si="4"/>
        <v>7</v>
      </c>
      <c r="D201" t="str">
        <f t="shared" si="5"/>
        <v>CHIC7</v>
      </c>
    </row>
    <row r="202" spans="1:4" x14ac:dyDescent="0.25">
      <c r="A202" t="s">
        <v>68</v>
      </c>
      <c r="B202" t="s">
        <v>129</v>
      </c>
      <c r="C202" t="str">
        <f t="shared" si="4"/>
        <v>7</v>
      </c>
      <c r="D202" t="str">
        <f t="shared" si="5"/>
        <v>CHIC7</v>
      </c>
    </row>
    <row r="203" spans="1:4" x14ac:dyDescent="0.25">
      <c r="A203" t="s">
        <v>69</v>
      </c>
      <c r="B203" t="s">
        <v>129</v>
      </c>
      <c r="C203" t="str">
        <f t="shared" si="4"/>
        <v>8</v>
      </c>
      <c r="D203" t="str">
        <f t="shared" si="5"/>
        <v>CHIC8</v>
      </c>
    </row>
    <row r="204" spans="1:4" x14ac:dyDescent="0.25">
      <c r="A204" t="s">
        <v>69</v>
      </c>
      <c r="B204" t="s">
        <v>129</v>
      </c>
      <c r="C204" t="str">
        <f t="shared" si="4"/>
        <v>8</v>
      </c>
      <c r="D204" t="str">
        <f t="shared" si="5"/>
        <v>CHIC8</v>
      </c>
    </row>
    <row r="205" spans="1:4" x14ac:dyDescent="0.25">
      <c r="A205" t="s">
        <v>69</v>
      </c>
      <c r="B205" t="s">
        <v>129</v>
      </c>
      <c r="C205" t="str">
        <f t="shared" si="4"/>
        <v>8</v>
      </c>
      <c r="D205" t="str">
        <f t="shared" si="5"/>
        <v>CHIC8</v>
      </c>
    </row>
    <row r="206" spans="1:4" x14ac:dyDescent="0.25">
      <c r="A206" t="s">
        <v>69</v>
      </c>
      <c r="B206" t="s">
        <v>129</v>
      </c>
      <c r="C206" t="str">
        <f t="shared" si="4"/>
        <v>8</v>
      </c>
      <c r="D206" t="str">
        <f t="shared" si="5"/>
        <v>CHIC8</v>
      </c>
    </row>
    <row r="207" spans="1:4" x14ac:dyDescent="0.25">
      <c r="A207" t="s">
        <v>69</v>
      </c>
      <c r="B207" t="s">
        <v>129</v>
      </c>
      <c r="C207" t="str">
        <f t="shared" si="4"/>
        <v>8</v>
      </c>
      <c r="D207" t="str">
        <f t="shared" si="5"/>
        <v>CHIC8</v>
      </c>
    </row>
    <row r="208" spans="1:4" x14ac:dyDescent="0.25">
      <c r="A208" t="s">
        <v>69</v>
      </c>
      <c r="B208" t="s">
        <v>129</v>
      </c>
      <c r="C208" t="str">
        <f t="shared" si="4"/>
        <v>8</v>
      </c>
      <c r="D208" t="str">
        <f t="shared" si="5"/>
        <v>CHIC8</v>
      </c>
    </row>
    <row r="209" spans="1:4" x14ac:dyDescent="0.25">
      <c r="A209" t="s">
        <v>69</v>
      </c>
      <c r="B209" t="s">
        <v>129</v>
      </c>
      <c r="C209" t="str">
        <f t="shared" si="4"/>
        <v>8</v>
      </c>
      <c r="D209" t="str">
        <f t="shared" si="5"/>
        <v>CHIC8</v>
      </c>
    </row>
    <row r="210" spans="1:4" x14ac:dyDescent="0.25">
      <c r="A210" t="s">
        <v>69</v>
      </c>
      <c r="B210" t="s">
        <v>129</v>
      </c>
      <c r="C210" t="str">
        <f t="shared" si="4"/>
        <v>8</v>
      </c>
      <c r="D210" t="str">
        <f t="shared" si="5"/>
        <v>CHIC8</v>
      </c>
    </row>
    <row r="211" spans="1:4" x14ac:dyDescent="0.25">
      <c r="A211" t="s">
        <v>69</v>
      </c>
      <c r="B211" t="s">
        <v>129</v>
      </c>
      <c r="C211" t="str">
        <f t="shared" si="4"/>
        <v>8</v>
      </c>
      <c r="D211" t="str">
        <f t="shared" si="5"/>
        <v>CHIC8</v>
      </c>
    </row>
    <row r="212" spans="1:4" x14ac:dyDescent="0.25">
      <c r="A212" t="s">
        <v>69</v>
      </c>
      <c r="B212" t="s">
        <v>129</v>
      </c>
      <c r="C212" t="str">
        <f t="shared" si="4"/>
        <v>8</v>
      </c>
      <c r="D212" t="str">
        <f t="shared" si="5"/>
        <v>CHIC8</v>
      </c>
    </row>
    <row r="213" spans="1:4" x14ac:dyDescent="0.25">
      <c r="A213" t="s">
        <v>69</v>
      </c>
      <c r="B213" t="s">
        <v>129</v>
      </c>
      <c r="C213" t="str">
        <f t="shared" si="4"/>
        <v>8</v>
      </c>
      <c r="D213" t="str">
        <f t="shared" si="5"/>
        <v>CHIC8</v>
      </c>
    </row>
    <row r="214" spans="1:4" x14ac:dyDescent="0.25">
      <c r="A214" t="s">
        <v>69</v>
      </c>
      <c r="B214" t="s">
        <v>129</v>
      </c>
      <c r="C214" t="str">
        <f t="shared" si="4"/>
        <v>8</v>
      </c>
      <c r="D214" t="str">
        <f t="shared" si="5"/>
        <v>CHIC8</v>
      </c>
    </row>
    <row r="215" spans="1:4" x14ac:dyDescent="0.25">
      <c r="A215" t="s">
        <v>69</v>
      </c>
      <c r="B215" t="s">
        <v>129</v>
      </c>
      <c r="C215" t="str">
        <f t="shared" si="4"/>
        <v>8</v>
      </c>
      <c r="D215" t="str">
        <f t="shared" si="5"/>
        <v>CHIC8</v>
      </c>
    </row>
    <row r="216" spans="1:4" x14ac:dyDescent="0.25">
      <c r="A216" t="s">
        <v>69</v>
      </c>
      <c r="B216" t="s">
        <v>129</v>
      </c>
      <c r="C216" t="str">
        <f t="shared" ref="C216:C262" si="6">+RIGHT(A216,1)</f>
        <v>8</v>
      </c>
      <c r="D216" t="str">
        <f t="shared" si="5"/>
        <v>CHIC8</v>
      </c>
    </row>
    <row r="217" spans="1:4" x14ac:dyDescent="0.25">
      <c r="A217" t="s">
        <v>69</v>
      </c>
      <c r="B217" t="s">
        <v>129</v>
      </c>
      <c r="C217" t="str">
        <f t="shared" si="6"/>
        <v>8</v>
      </c>
      <c r="D217" t="str">
        <f t="shared" si="5"/>
        <v>CHIC8</v>
      </c>
    </row>
    <row r="218" spans="1:4" x14ac:dyDescent="0.25">
      <c r="A218" t="s">
        <v>69</v>
      </c>
      <c r="B218" t="s">
        <v>129</v>
      </c>
      <c r="C218" t="str">
        <f t="shared" si="6"/>
        <v>8</v>
      </c>
      <c r="D218" t="str">
        <f t="shared" si="5"/>
        <v>CHIC8</v>
      </c>
    </row>
    <row r="219" spans="1:4" x14ac:dyDescent="0.25">
      <c r="A219" t="s">
        <v>69</v>
      </c>
      <c r="B219" t="s">
        <v>129</v>
      </c>
      <c r="C219" t="str">
        <f t="shared" si="6"/>
        <v>8</v>
      </c>
      <c r="D219" t="str">
        <f t="shared" si="5"/>
        <v>CHIC8</v>
      </c>
    </row>
    <row r="220" spans="1:4" x14ac:dyDescent="0.25">
      <c r="A220" t="s">
        <v>69</v>
      </c>
      <c r="B220" t="s">
        <v>129</v>
      </c>
      <c r="C220" t="str">
        <f t="shared" si="6"/>
        <v>8</v>
      </c>
      <c r="D220" t="str">
        <f t="shared" si="5"/>
        <v>CHIC8</v>
      </c>
    </row>
    <row r="221" spans="1:4" x14ac:dyDescent="0.25">
      <c r="A221" t="s">
        <v>69</v>
      </c>
      <c r="B221" t="s">
        <v>129</v>
      </c>
      <c r="C221" t="str">
        <f t="shared" si="6"/>
        <v>8</v>
      </c>
      <c r="D221" t="str">
        <f t="shared" si="5"/>
        <v>CHIC8</v>
      </c>
    </row>
    <row r="222" spans="1:4" x14ac:dyDescent="0.25">
      <c r="A222" t="s">
        <v>69</v>
      </c>
      <c r="B222" t="s">
        <v>129</v>
      </c>
      <c r="C222" t="str">
        <f t="shared" si="6"/>
        <v>8</v>
      </c>
      <c r="D222" t="str">
        <f t="shared" si="5"/>
        <v>CHIC8</v>
      </c>
    </row>
    <row r="223" spans="1:4" x14ac:dyDescent="0.25">
      <c r="A223" t="s">
        <v>69</v>
      </c>
      <c r="B223" t="s">
        <v>129</v>
      </c>
      <c r="C223" t="str">
        <f t="shared" si="6"/>
        <v>8</v>
      </c>
      <c r="D223" t="str">
        <f t="shared" si="5"/>
        <v>CHIC8</v>
      </c>
    </row>
    <row r="224" spans="1:4" x14ac:dyDescent="0.25">
      <c r="A224" t="s">
        <v>69</v>
      </c>
      <c r="B224" t="s">
        <v>129</v>
      </c>
      <c r="C224" t="str">
        <f t="shared" si="6"/>
        <v>8</v>
      </c>
      <c r="D224" t="str">
        <f t="shared" si="5"/>
        <v>CHIC8</v>
      </c>
    </row>
    <row r="225" spans="1:4" x14ac:dyDescent="0.25">
      <c r="A225" t="s">
        <v>69</v>
      </c>
      <c r="B225" t="s">
        <v>129</v>
      </c>
      <c r="C225" t="str">
        <f t="shared" si="6"/>
        <v>8</v>
      </c>
      <c r="D225" t="str">
        <f t="shared" si="5"/>
        <v>CHIC8</v>
      </c>
    </row>
    <row r="226" spans="1:4" x14ac:dyDescent="0.25">
      <c r="A226" t="s">
        <v>69</v>
      </c>
      <c r="B226" t="s">
        <v>129</v>
      </c>
      <c r="C226" t="str">
        <f t="shared" si="6"/>
        <v>8</v>
      </c>
      <c r="D226" t="str">
        <f t="shared" si="5"/>
        <v>CHIC8</v>
      </c>
    </row>
    <row r="227" spans="1:4" x14ac:dyDescent="0.25">
      <c r="A227" t="s">
        <v>69</v>
      </c>
      <c r="B227" t="s">
        <v>129</v>
      </c>
      <c r="C227" t="str">
        <f t="shared" si="6"/>
        <v>8</v>
      </c>
      <c r="D227" t="str">
        <f t="shared" si="5"/>
        <v>CHIC8</v>
      </c>
    </row>
    <row r="228" spans="1:4" x14ac:dyDescent="0.25">
      <c r="A228" t="s">
        <v>69</v>
      </c>
      <c r="B228" t="s">
        <v>129</v>
      </c>
      <c r="C228" t="str">
        <f t="shared" si="6"/>
        <v>8</v>
      </c>
      <c r="D228" t="str">
        <f t="shared" si="5"/>
        <v>CHIC8</v>
      </c>
    </row>
    <row r="229" spans="1:4" x14ac:dyDescent="0.25">
      <c r="A229" t="s">
        <v>69</v>
      </c>
      <c r="B229" t="s">
        <v>129</v>
      </c>
      <c r="C229" t="str">
        <f t="shared" si="6"/>
        <v>8</v>
      </c>
      <c r="D229" t="str">
        <f t="shared" si="5"/>
        <v>CHIC8</v>
      </c>
    </row>
    <row r="230" spans="1:4" x14ac:dyDescent="0.25">
      <c r="A230" t="s">
        <v>69</v>
      </c>
      <c r="B230" t="s">
        <v>129</v>
      </c>
      <c r="C230" t="str">
        <f t="shared" si="6"/>
        <v>8</v>
      </c>
      <c r="D230" t="str">
        <f t="shared" si="5"/>
        <v>CHIC8</v>
      </c>
    </row>
    <row r="231" spans="1:4" x14ac:dyDescent="0.25">
      <c r="A231" t="s">
        <v>69</v>
      </c>
      <c r="B231" t="s">
        <v>129</v>
      </c>
      <c r="C231" t="str">
        <f t="shared" si="6"/>
        <v>8</v>
      </c>
      <c r="D231" t="str">
        <f t="shared" si="5"/>
        <v>CHIC8</v>
      </c>
    </row>
    <row r="232" spans="1:4" x14ac:dyDescent="0.25">
      <c r="A232" t="s">
        <v>69</v>
      </c>
      <c r="B232" t="s">
        <v>129</v>
      </c>
      <c r="C232" t="str">
        <f t="shared" si="6"/>
        <v>8</v>
      </c>
      <c r="D232" t="str">
        <f t="shared" si="5"/>
        <v>CHIC8</v>
      </c>
    </row>
    <row r="233" spans="1:4" x14ac:dyDescent="0.25">
      <c r="A233" t="s">
        <v>70</v>
      </c>
      <c r="B233" t="s">
        <v>129</v>
      </c>
      <c r="C233" t="str">
        <f t="shared" si="6"/>
        <v>9</v>
      </c>
      <c r="D233" t="str">
        <f t="shared" si="5"/>
        <v>CHIC9</v>
      </c>
    </row>
    <row r="234" spans="1:4" x14ac:dyDescent="0.25">
      <c r="A234" t="s">
        <v>70</v>
      </c>
      <c r="B234" t="s">
        <v>129</v>
      </c>
      <c r="C234" t="str">
        <f t="shared" si="6"/>
        <v>9</v>
      </c>
      <c r="D234" t="str">
        <f t="shared" si="5"/>
        <v>CHIC9</v>
      </c>
    </row>
    <row r="235" spans="1:4" x14ac:dyDescent="0.25">
      <c r="A235" t="s">
        <v>70</v>
      </c>
      <c r="B235" t="s">
        <v>129</v>
      </c>
      <c r="C235" t="str">
        <f t="shared" si="6"/>
        <v>9</v>
      </c>
      <c r="D235" t="str">
        <f t="shared" si="5"/>
        <v>CHIC9</v>
      </c>
    </row>
    <row r="236" spans="1:4" x14ac:dyDescent="0.25">
      <c r="A236" t="s">
        <v>70</v>
      </c>
      <c r="B236" t="s">
        <v>129</v>
      </c>
      <c r="C236" t="str">
        <f t="shared" si="6"/>
        <v>9</v>
      </c>
      <c r="D236" t="str">
        <f t="shared" si="5"/>
        <v>CHIC9</v>
      </c>
    </row>
    <row r="237" spans="1:4" x14ac:dyDescent="0.25">
      <c r="A237" t="s">
        <v>70</v>
      </c>
      <c r="B237" t="s">
        <v>129</v>
      </c>
      <c r="C237" t="str">
        <f t="shared" si="6"/>
        <v>9</v>
      </c>
      <c r="D237" t="str">
        <f t="shared" si="5"/>
        <v>CHIC9</v>
      </c>
    </row>
    <row r="238" spans="1:4" x14ac:dyDescent="0.25">
      <c r="A238" t="s">
        <v>70</v>
      </c>
      <c r="B238" t="s">
        <v>129</v>
      </c>
      <c r="C238" t="str">
        <f t="shared" si="6"/>
        <v>9</v>
      </c>
      <c r="D238" t="str">
        <f t="shared" si="5"/>
        <v>CHIC9</v>
      </c>
    </row>
    <row r="239" spans="1:4" x14ac:dyDescent="0.25">
      <c r="A239" t="s">
        <v>70</v>
      </c>
      <c r="B239" t="s">
        <v>129</v>
      </c>
      <c r="C239" t="str">
        <f t="shared" si="6"/>
        <v>9</v>
      </c>
      <c r="D239" t="str">
        <f t="shared" si="5"/>
        <v>CHIC9</v>
      </c>
    </row>
    <row r="240" spans="1:4" x14ac:dyDescent="0.25">
      <c r="A240" t="s">
        <v>70</v>
      </c>
      <c r="B240" t="s">
        <v>129</v>
      </c>
      <c r="C240" t="str">
        <f t="shared" si="6"/>
        <v>9</v>
      </c>
      <c r="D240" t="str">
        <f t="shared" si="5"/>
        <v>CHIC9</v>
      </c>
    </row>
    <row r="241" spans="1:4" x14ac:dyDescent="0.25">
      <c r="A241" t="s">
        <v>70</v>
      </c>
      <c r="B241" t="s">
        <v>129</v>
      </c>
      <c r="C241" t="str">
        <f t="shared" si="6"/>
        <v>9</v>
      </c>
      <c r="D241" t="str">
        <f t="shared" si="5"/>
        <v>CHIC9</v>
      </c>
    </row>
    <row r="242" spans="1:4" x14ac:dyDescent="0.25">
      <c r="A242" t="s">
        <v>70</v>
      </c>
      <c r="B242" t="s">
        <v>129</v>
      </c>
      <c r="C242" t="str">
        <f t="shared" si="6"/>
        <v>9</v>
      </c>
      <c r="D242" t="str">
        <f t="shared" si="5"/>
        <v>CHIC9</v>
      </c>
    </row>
    <row r="243" spans="1:4" x14ac:dyDescent="0.25">
      <c r="A243" t="s">
        <v>70</v>
      </c>
      <c r="B243" t="s">
        <v>129</v>
      </c>
      <c r="C243" t="str">
        <f t="shared" si="6"/>
        <v>9</v>
      </c>
      <c r="D243" t="str">
        <f t="shared" si="5"/>
        <v>CHIC9</v>
      </c>
    </row>
    <row r="244" spans="1:4" x14ac:dyDescent="0.25">
      <c r="A244" t="s">
        <v>70</v>
      </c>
      <c r="B244" t="s">
        <v>129</v>
      </c>
      <c r="C244" t="str">
        <f t="shared" si="6"/>
        <v>9</v>
      </c>
      <c r="D244" t="str">
        <f t="shared" si="5"/>
        <v>CHIC9</v>
      </c>
    </row>
    <row r="245" spans="1:4" x14ac:dyDescent="0.25">
      <c r="A245" t="s">
        <v>70</v>
      </c>
      <c r="B245" t="s">
        <v>129</v>
      </c>
      <c r="C245" t="str">
        <f t="shared" si="6"/>
        <v>9</v>
      </c>
      <c r="D245" t="str">
        <f t="shared" si="5"/>
        <v>CHIC9</v>
      </c>
    </row>
    <row r="246" spans="1:4" x14ac:dyDescent="0.25">
      <c r="A246" t="s">
        <v>70</v>
      </c>
      <c r="B246" t="s">
        <v>129</v>
      </c>
      <c r="C246" t="str">
        <f t="shared" si="6"/>
        <v>9</v>
      </c>
      <c r="D246" t="str">
        <f t="shared" si="5"/>
        <v>CHIC9</v>
      </c>
    </row>
    <row r="247" spans="1:4" x14ac:dyDescent="0.25">
      <c r="A247" t="s">
        <v>70</v>
      </c>
      <c r="B247" t="s">
        <v>129</v>
      </c>
      <c r="C247" t="str">
        <f t="shared" si="6"/>
        <v>9</v>
      </c>
      <c r="D247" t="str">
        <f t="shared" si="5"/>
        <v>CHIC9</v>
      </c>
    </row>
    <row r="248" spans="1:4" x14ac:dyDescent="0.25">
      <c r="A248" t="s">
        <v>70</v>
      </c>
      <c r="B248" t="s">
        <v>129</v>
      </c>
      <c r="C248" t="str">
        <f t="shared" si="6"/>
        <v>9</v>
      </c>
      <c r="D248" t="str">
        <f t="shared" si="5"/>
        <v>CHIC9</v>
      </c>
    </row>
    <row r="249" spans="1:4" x14ac:dyDescent="0.25">
      <c r="A249" t="s">
        <v>70</v>
      </c>
      <c r="B249" t="s">
        <v>129</v>
      </c>
      <c r="C249" t="str">
        <f t="shared" si="6"/>
        <v>9</v>
      </c>
      <c r="D249" t="str">
        <f t="shared" si="5"/>
        <v>CHIC9</v>
      </c>
    </row>
    <row r="250" spans="1:4" x14ac:dyDescent="0.25">
      <c r="A250" t="s">
        <v>70</v>
      </c>
      <c r="B250" t="s">
        <v>129</v>
      </c>
      <c r="C250" t="str">
        <f t="shared" si="6"/>
        <v>9</v>
      </c>
      <c r="D250" t="str">
        <f t="shared" si="5"/>
        <v>CHIC9</v>
      </c>
    </row>
    <row r="251" spans="1:4" x14ac:dyDescent="0.25">
      <c r="A251" t="s">
        <v>70</v>
      </c>
      <c r="B251" t="s">
        <v>129</v>
      </c>
      <c r="C251" t="str">
        <f t="shared" si="6"/>
        <v>9</v>
      </c>
      <c r="D251" t="str">
        <f t="shared" si="5"/>
        <v>CHIC9</v>
      </c>
    </row>
    <row r="252" spans="1:4" x14ac:dyDescent="0.25">
      <c r="A252" t="s">
        <v>70</v>
      </c>
      <c r="B252" t="s">
        <v>129</v>
      </c>
      <c r="C252" t="str">
        <f t="shared" si="6"/>
        <v>9</v>
      </c>
      <c r="D252" t="str">
        <f t="shared" si="5"/>
        <v>CHIC9</v>
      </c>
    </row>
    <row r="253" spans="1:4" x14ac:dyDescent="0.25">
      <c r="A253" t="s">
        <v>70</v>
      </c>
      <c r="B253" t="s">
        <v>129</v>
      </c>
      <c r="C253" t="str">
        <f t="shared" si="6"/>
        <v>9</v>
      </c>
      <c r="D253" t="str">
        <f t="shared" si="5"/>
        <v>CHIC9</v>
      </c>
    </row>
    <row r="254" spans="1:4" x14ac:dyDescent="0.25">
      <c r="A254" t="s">
        <v>70</v>
      </c>
      <c r="B254" t="s">
        <v>129</v>
      </c>
      <c r="C254" t="str">
        <f t="shared" si="6"/>
        <v>9</v>
      </c>
      <c r="D254" t="str">
        <f t="shared" si="5"/>
        <v>CHIC9</v>
      </c>
    </row>
    <row r="255" spans="1:4" x14ac:dyDescent="0.25">
      <c r="A255" t="s">
        <v>70</v>
      </c>
      <c r="B255" t="s">
        <v>129</v>
      </c>
      <c r="C255" t="str">
        <f t="shared" si="6"/>
        <v>9</v>
      </c>
      <c r="D255" t="str">
        <f t="shared" si="5"/>
        <v>CHIC9</v>
      </c>
    </row>
    <row r="256" spans="1:4" x14ac:dyDescent="0.25">
      <c r="A256" t="s">
        <v>70</v>
      </c>
      <c r="B256" t="s">
        <v>129</v>
      </c>
      <c r="C256" t="str">
        <f t="shared" si="6"/>
        <v>9</v>
      </c>
      <c r="D256" t="str">
        <f t="shared" si="5"/>
        <v>CHIC9</v>
      </c>
    </row>
    <row r="257" spans="1:4" x14ac:dyDescent="0.25">
      <c r="A257" t="s">
        <v>70</v>
      </c>
      <c r="B257" t="s">
        <v>129</v>
      </c>
      <c r="C257" t="str">
        <f t="shared" si="6"/>
        <v>9</v>
      </c>
      <c r="D257" t="str">
        <f t="shared" si="5"/>
        <v>CHIC9</v>
      </c>
    </row>
    <row r="258" spans="1:4" x14ac:dyDescent="0.25">
      <c r="A258" t="s">
        <v>70</v>
      </c>
      <c r="B258" t="s">
        <v>129</v>
      </c>
      <c r="C258" t="str">
        <f t="shared" si="6"/>
        <v>9</v>
      </c>
      <c r="D258" t="str">
        <f t="shared" ref="D258:D321" si="7">+B258&amp;C258</f>
        <v>CHIC9</v>
      </c>
    </row>
    <row r="259" spans="1:4" x14ac:dyDescent="0.25">
      <c r="A259" t="s">
        <v>70</v>
      </c>
      <c r="B259" t="s">
        <v>129</v>
      </c>
      <c r="C259" t="str">
        <f t="shared" si="6"/>
        <v>9</v>
      </c>
      <c r="D259" t="str">
        <f t="shared" si="7"/>
        <v>CHIC9</v>
      </c>
    </row>
    <row r="260" spans="1:4" x14ac:dyDescent="0.25">
      <c r="A260" t="s">
        <v>70</v>
      </c>
      <c r="B260" t="s">
        <v>129</v>
      </c>
      <c r="C260" t="str">
        <f t="shared" si="6"/>
        <v>9</v>
      </c>
      <c r="D260" t="str">
        <f t="shared" si="7"/>
        <v>CHIC9</v>
      </c>
    </row>
    <row r="261" spans="1:4" x14ac:dyDescent="0.25">
      <c r="A261" t="s">
        <v>70</v>
      </c>
      <c r="B261" t="s">
        <v>129</v>
      </c>
      <c r="C261" t="str">
        <f t="shared" si="6"/>
        <v>9</v>
      </c>
      <c r="D261" t="str">
        <f t="shared" si="7"/>
        <v>CHIC9</v>
      </c>
    </row>
    <row r="262" spans="1:4" x14ac:dyDescent="0.25">
      <c r="A262" t="s">
        <v>70</v>
      </c>
      <c r="B262" t="s">
        <v>129</v>
      </c>
      <c r="C262" t="str">
        <f t="shared" si="6"/>
        <v>9</v>
      </c>
      <c r="D262" t="str">
        <f t="shared" si="7"/>
        <v>CHIC9</v>
      </c>
    </row>
    <row r="263" spans="1:4" x14ac:dyDescent="0.25">
      <c r="A263" t="s">
        <v>71</v>
      </c>
      <c r="B263" t="s">
        <v>129</v>
      </c>
      <c r="C263" t="str">
        <f t="shared" ref="C258:C321" si="8">+RIGHT(A263,2)</f>
        <v>10</v>
      </c>
      <c r="D263" t="str">
        <f t="shared" si="7"/>
        <v>CHIC10</v>
      </c>
    </row>
    <row r="264" spans="1:4" x14ac:dyDescent="0.25">
      <c r="A264" t="s">
        <v>71</v>
      </c>
      <c r="B264" t="s">
        <v>129</v>
      </c>
      <c r="C264" t="str">
        <f t="shared" si="8"/>
        <v>10</v>
      </c>
      <c r="D264" t="str">
        <f t="shared" si="7"/>
        <v>CHIC10</v>
      </c>
    </row>
    <row r="265" spans="1:4" x14ac:dyDescent="0.25">
      <c r="A265" t="s">
        <v>71</v>
      </c>
      <c r="B265" t="s">
        <v>129</v>
      </c>
      <c r="C265" t="str">
        <f t="shared" si="8"/>
        <v>10</v>
      </c>
      <c r="D265" t="str">
        <f t="shared" si="7"/>
        <v>CHIC10</v>
      </c>
    </row>
    <row r="266" spans="1:4" x14ac:dyDescent="0.25">
      <c r="A266" t="s">
        <v>71</v>
      </c>
      <c r="B266" t="s">
        <v>129</v>
      </c>
      <c r="C266" t="str">
        <f t="shared" si="8"/>
        <v>10</v>
      </c>
      <c r="D266" t="str">
        <f t="shared" si="7"/>
        <v>CHIC10</v>
      </c>
    </row>
    <row r="267" spans="1:4" x14ac:dyDescent="0.25">
      <c r="A267" t="s">
        <v>71</v>
      </c>
      <c r="B267" t="s">
        <v>129</v>
      </c>
      <c r="C267" t="str">
        <f t="shared" si="8"/>
        <v>10</v>
      </c>
      <c r="D267" t="str">
        <f t="shared" si="7"/>
        <v>CHIC10</v>
      </c>
    </row>
    <row r="268" spans="1:4" x14ac:dyDescent="0.25">
      <c r="A268" t="s">
        <v>71</v>
      </c>
      <c r="B268" t="s">
        <v>129</v>
      </c>
      <c r="C268" t="str">
        <f t="shared" si="8"/>
        <v>10</v>
      </c>
      <c r="D268" t="str">
        <f t="shared" si="7"/>
        <v>CHIC10</v>
      </c>
    </row>
    <row r="269" spans="1:4" x14ac:dyDescent="0.25">
      <c r="A269" t="s">
        <v>71</v>
      </c>
      <c r="B269" t="s">
        <v>129</v>
      </c>
      <c r="C269" t="str">
        <f t="shared" si="8"/>
        <v>10</v>
      </c>
      <c r="D269" t="str">
        <f t="shared" si="7"/>
        <v>CHIC10</v>
      </c>
    </row>
    <row r="270" spans="1:4" x14ac:dyDescent="0.25">
      <c r="A270" t="s">
        <v>71</v>
      </c>
      <c r="B270" t="s">
        <v>129</v>
      </c>
      <c r="C270" t="str">
        <f t="shared" si="8"/>
        <v>10</v>
      </c>
      <c r="D270" t="str">
        <f t="shared" si="7"/>
        <v>CHIC10</v>
      </c>
    </row>
    <row r="271" spans="1:4" x14ac:dyDescent="0.25">
      <c r="A271" t="s">
        <v>71</v>
      </c>
      <c r="B271" t="s">
        <v>129</v>
      </c>
      <c r="C271" t="str">
        <f t="shared" si="8"/>
        <v>10</v>
      </c>
      <c r="D271" t="str">
        <f t="shared" si="7"/>
        <v>CHIC10</v>
      </c>
    </row>
    <row r="272" spans="1:4" x14ac:dyDescent="0.25">
      <c r="A272" t="s">
        <v>71</v>
      </c>
      <c r="B272" t="s">
        <v>129</v>
      </c>
      <c r="C272" t="str">
        <f t="shared" si="8"/>
        <v>10</v>
      </c>
      <c r="D272" t="str">
        <f t="shared" si="7"/>
        <v>CHIC10</v>
      </c>
    </row>
    <row r="273" spans="1:4" x14ac:dyDescent="0.25">
      <c r="A273" t="s">
        <v>71</v>
      </c>
      <c r="B273" t="s">
        <v>129</v>
      </c>
      <c r="C273" t="str">
        <f t="shared" si="8"/>
        <v>10</v>
      </c>
      <c r="D273" t="str">
        <f t="shared" si="7"/>
        <v>CHIC10</v>
      </c>
    </row>
    <row r="274" spans="1:4" x14ac:dyDescent="0.25">
      <c r="A274" t="s">
        <v>71</v>
      </c>
      <c r="B274" t="s">
        <v>129</v>
      </c>
      <c r="C274" t="str">
        <f t="shared" si="8"/>
        <v>10</v>
      </c>
      <c r="D274" t="str">
        <f t="shared" si="7"/>
        <v>CHIC10</v>
      </c>
    </row>
    <row r="275" spans="1:4" x14ac:dyDescent="0.25">
      <c r="A275" t="s">
        <v>71</v>
      </c>
      <c r="B275" t="s">
        <v>129</v>
      </c>
      <c r="C275" t="str">
        <f t="shared" si="8"/>
        <v>10</v>
      </c>
      <c r="D275" t="str">
        <f t="shared" si="7"/>
        <v>CHIC10</v>
      </c>
    </row>
    <row r="276" spans="1:4" x14ac:dyDescent="0.25">
      <c r="A276" t="s">
        <v>71</v>
      </c>
      <c r="B276" t="s">
        <v>129</v>
      </c>
      <c r="C276" t="str">
        <f t="shared" si="8"/>
        <v>10</v>
      </c>
      <c r="D276" t="str">
        <f t="shared" si="7"/>
        <v>CHIC10</v>
      </c>
    </row>
    <row r="277" spans="1:4" x14ac:dyDescent="0.25">
      <c r="A277" t="s">
        <v>71</v>
      </c>
      <c r="B277" t="s">
        <v>129</v>
      </c>
      <c r="C277" t="str">
        <f t="shared" si="8"/>
        <v>10</v>
      </c>
      <c r="D277" t="str">
        <f t="shared" si="7"/>
        <v>CHIC10</v>
      </c>
    </row>
    <row r="278" spans="1:4" x14ac:dyDescent="0.25">
      <c r="A278" t="s">
        <v>71</v>
      </c>
      <c r="B278" t="s">
        <v>129</v>
      </c>
      <c r="C278" t="str">
        <f t="shared" si="8"/>
        <v>10</v>
      </c>
      <c r="D278" t="str">
        <f t="shared" si="7"/>
        <v>CHIC10</v>
      </c>
    </row>
    <row r="279" spans="1:4" x14ac:dyDescent="0.25">
      <c r="A279" t="s">
        <v>71</v>
      </c>
      <c r="B279" t="s">
        <v>129</v>
      </c>
      <c r="C279" t="str">
        <f t="shared" si="8"/>
        <v>10</v>
      </c>
      <c r="D279" t="str">
        <f t="shared" si="7"/>
        <v>CHIC10</v>
      </c>
    </row>
    <row r="280" spans="1:4" x14ac:dyDescent="0.25">
      <c r="A280" t="s">
        <v>71</v>
      </c>
      <c r="B280" t="s">
        <v>129</v>
      </c>
      <c r="C280" t="str">
        <f t="shared" si="8"/>
        <v>10</v>
      </c>
      <c r="D280" t="str">
        <f t="shared" si="7"/>
        <v>CHIC10</v>
      </c>
    </row>
    <row r="281" spans="1:4" x14ac:dyDescent="0.25">
      <c r="A281" t="s">
        <v>71</v>
      </c>
      <c r="B281" t="s">
        <v>129</v>
      </c>
      <c r="C281" t="str">
        <f t="shared" si="8"/>
        <v>10</v>
      </c>
      <c r="D281" t="str">
        <f t="shared" si="7"/>
        <v>CHIC10</v>
      </c>
    </row>
    <row r="282" spans="1:4" x14ac:dyDescent="0.25">
      <c r="A282" t="s">
        <v>71</v>
      </c>
      <c r="B282" t="s">
        <v>129</v>
      </c>
      <c r="C282" t="str">
        <f t="shared" si="8"/>
        <v>10</v>
      </c>
      <c r="D282" t="str">
        <f t="shared" si="7"/>
        <v>CHIC10</v>
      </c>
    </row>
    <row r="283" spans="1:4" x14ac:dyDescent="0.25">
      <c r="A283" t="s">
        <v>71</v>
      </c>
      <c r="B283" t="s">
        <v>129</v>
      </c>
      <c r="C283" t="str">
        <f t="shared" si="8"/>
        <v>10</v>
      </c>
      <c r="D283" t="str">
        <f t="shared" si="7"/>
        <v>CHIC10</v>
      </c>
    </row>
    <row r="284" spans="1:4" x14ac:dyDescent="0.25">
      <c r="A284" t="s">
        <v>71</v>
      </c>
      <c r="B284" t="s">
        <v>129</v>
      </c>
      <c r="C284" t="str">
        <f t="shared" si="8"/>
        <v>10</v>
      </c>
      <c r="D284" t="str">
        <f t="shared" si="7"/>
        <v>CHIC10</v>
      </c>
    </row>
    <row r="285" spans="1:4" x14ac:dyDescent="0.25">
      <c r="A285" t="s">
        <v>71</v>
      </c>
      <c r="B285" t="s">
        <v>129</v>
      </c>
      <c r="C285" t="str">
        <f t="shared" si="8"/>
        <v>10</v>
      </c>
      <c r="D285" t="str">
        <f t="shared" si="7"/>
        <v>CHIC10</v>
      </c>
    </row>
    <row r="286" spans="1:4" x14ac:dyDescent="0.25">
      <c r="A286" t="s">
        <v>71</v>
      </c>
      <c r="B286" t="s">
        <v>129</v>
      </c>
      <c r="C286" t="str">
        <f t="shared" si="8"/>
        <v>10</v>
      </c>
      <c r="D286" t="str">
        <f t="shared" si="7"/>
        <v>CHIC10</v>
      </c>
    </row>
    <row r="287" spans="1:4" x14ac:dyDescent="0.25">
      <c r="A287" t="s">
        <v>71</v>
      </c>
      <c r="B287" t="s">
        <v>129</v>
      </c>
      <c r="C287" t="str">
        <f t="shared" si="8"/>
        <v>10</v>
      </c>
      <c r="D287" t="str">
        <f t="shared" si="7"/>
        <v>CHIC10</v>
      </c>
    </row>
    <row r="288" spans="1:4" x14ac:dyDescent="0.25">
      <c r="A288" t="s">
        <v>71</v>
      </c>
      <c r="B288" t="s">
        <v>129</v>
      </c>
      <c r="C288" t="str">
        <f t="shared" si="8"/>
        <v>10</v>
      </c>
      <c r="D288" t="str">
        <f t="shared" si="7"/>
        <v>CHIC10</v>
      </c>
    </row>
    <row r="289" spans="1:4" x14ac:dyDescent="0.25">
      <c r="A289" t="s">
        <v>71</v>
      </c>
      <c r="B289" t="s">
        <v>129</v>
      </c>
      <c r="C289" t="str">
        <f t="shared" si="8"/>
        <v>10</v>
      </c>
      <c r="D289" t="str">
        <f t="shared" si="7"/>
        <v>CHIC10</v>
      </c>
    </row>
    <row r="290" spans="1:4" x14ac:dyDescent="0.25">
      <c r="A290" t="s">
        <v>71</v>
      </c>
      <c r="B290" t="s">
        <v>129</v>
      </c>
      <c r="C290" t="str">
        <f t="shared" si="8"/>
        <v>10</v>
      </c>
      <c r="D290" t="str">
        <f t="shared" si="7"/>
        <v>CHIC10</v>
      </c>
    </row>
    <row r="291" spans="1:4" x14ac:dyDescent="0.25">
      <c r="A291" t="s">
        <v>71</v>
      </c>
      <c r="B291" t="s">
        <v>129</v>
      </c>
      <c r="C291" t="str">
        <f t="shared" si="8"/>
        <v>10</v>
      </c>
      <c r="D291" t="str">
        <f t="shared" si="7"/>
        <v>CHIC10</v>
      </c>
    </row>
    <row r="292" spans="1:4" x14ac:dyDescent="0.25">
      <c r="A292" t="s">
        <v>72</v>
      </c>
      <c r="B292" t="s">
        <v>129</v>
      </c>
      <c r="C292" t="str">
        <f t="shared" si="8"/>
        <v>11</v>
      </c>
      <c r="D292" t="str">
        <f t="shared" si="7"/>
        <v>CHIC11</v>
      </c>
    </row>
    <row r="293" spans="1:4" x14ac:dyDescent="0.25">
      <c r="A293" t="s">
        <v>72</v>
      </c>
      <c r="B293" t="s">
        <v>129</v>
      </c>
      <c r="C293" t="str">
        <f t="shared" si="8"/>
        <v>11</v>
      </c>
      <c r="D293" t="str">
        <f t="shared" si="7"/>
        <v>CHIC11</v>
      </c>
    </row>
    <row r="294" spans="1:4" x14ac:dyDescent="0.25">
      <c r="A294" t="s">
        <v>72</v>
      </c>
      <c r="B294" t="s">
        <v>129</v>
      </c>
      <c r="C294" t="str">
        <f t="shared" si="8"/>
        <v>11</v>
      </c>
      <c r="D294" t="str">
        <f t="shared" si="7"/>
        <v>CHIC11</v>
      </c>
    </row>
    <row r="295" spans="1:4" x14ac:dyDescent="0.25">
      <c r="A295" t="s">
        <v>72</v>
      </c>
      <c r="B295" t="s">
        <v>129</v>
      </c>
      <c r="C295" t="str">
        <f t="shared" si="8"/>
        <v>11</v>
      </c>
      <c r="D295" t="str">
        <f t="shared" si="7"/>
        <v>CHIC11</v>
      </c>
    </row>
    <row r="296" spans="1:4" x14ac:dyDescent="0.25">
      <c r="A296" t="s">
        <v>72</v>
      </c>
      <c r="B296" t="s">
        <v>129</v>
      </c>
      <c r="C296" t="str">
        <f t="shared" si="8"/>
        <v>11</v>
      </c>
      <c r="D296" t="str">
        <f t="shared" si="7"/>
        <v>CHIC11</v>
      </c>
    </row>
    <row r="297" spans="1:4" x14ac:dyDescent="0.25">
      <c r="A297" t="s">
        <v>72</v>
      </c>
      <c r="B297" t="s">
        <v>129</v>
      </c>
      <c r="C297" t="str">
        <f t="shared" si="8"/>
        <v>11</v>
      </c>
      <c r="D297" t="str">
        <f t="shared" si="7"/>
        <v>CHIC11</v>
      </c>
    </row>
    <row r="298" spans="1:4" x14ac:dyDescent="0.25">
      <c r="A298" t="s">
        <v>72</v>
      </c>
      <c r="B298" t="s">
        <v>129</v>
      </c>
      <c r="C298" t="str">
        <f t="shared" si="8"/>
        <v>11</v>
      </c>
      <c r="D298" t="str">
        <f t="shared" si="7"/>
        <v>CHIC11</v>
      </c>
    </row>
    <row r="299" spans="1:4" x14ac:dyDescent="0.25">
      <c r="A299" t="s">
        <v>72</v>
      </c>
      <c r="B299" t="s">
        <v>129</v>
      </c>
      <c r="C299" t="str">
        <f t="shared" si="8"/>
        <v>11</v>
      </c>
      <c r="D299" t="str">
        <f t="shared" si="7"/>
        <v>CHIC11</v>
      </c>
    </row>
    <row r="300" spans="1:4" x14ac:dyDescent="0.25">
      <c r="A300" t="s">
        <v>72</v>
      </c>
      <c r="B300" t="s">
        <v>129</v>
      </c>
      <c r="C300" t="str">
        <f t="shared" si="8"/>
        <v>11</v>
      </c>
      <c r="D300" t="str">
        <f t="shared" si="7"/>
        <v>CHIC11</v>
      </c>
    </row>
    <row r="301" spans="1:4" x14ac:dyDescent="0.25">
      <c r="A301" t="s">
        <v>72</v>
      </c>
      <c r="B301" t="s">
        <v>129</v>
      </c>
      <c r="C301" t="str">
        <f t="shared" si="8"/>
        <v>11</v>
      </c>
      <c r="D301" t="str">
        <f t="shared" si="7"/>
        <v>CHIC11</v>
      </c>
    </row>
    <row r="302" spans="1:4" x14ac:dyDescent="0.25">
      <c r="A302" t="s">
        <v>72</v>
      </c>
      <c r="B302" t="s">
        <v>129</v>
      </c>
      <c r="C302" t="str">
        <f t="shared" si="8"/>
        <v>11</v>
      </c>
      <c r="D302" t="str">
        <f t="shared" si="7"/>
        <v>CHIC11</v>
      </c>
    </row>
    <row r="303" spans="1:4" x14ac:dyDescent="0.25">
      <c r="A303" t="s">
        <v>72</v>
      </c>
      <c r="B303" t="s">
        <v>129</v>
      </c>
      <c r="C303" t="str">
        <f t="shared" si="8"/>
        <v>11</v>
      </c>
      <c r="D303" t="str">
        <f t="shared" si="7"/>
        <v>CHIC11</v>
      </c>
    </row>
    <row r="304" spans="1:4" x14ac:dyDescent="0.25">
      <c r="A304" t="s">
        <v>72</v>
      </c>
      <c r="B304" t="s">
        <v>129</v>
      </c>
      <c r="C304" t="str">
        <f t="shared" si="8"/>
        <v>11</v>
      </c>
      <c r="D304" t="str">
        <f t="shared" si="7"/>
        <v>CHIC11</v>
      </c>
    </row>
    <row r="305" spans="1:4" x14ac:dyDescent="0.25">
      <c r="A305" t="s">
        <v>72</v>
      </c>
      <c r="B305" t="s">
        <v>129</v>
      </c>
      <c r="C305" t="str">
        <f t="shared" si="8"/>
        <v>11</v>
      </c>
      <c r="D305" t="str">
        <f t="shared" si="7"/>
        <v>CHIC11</v>
      </c>
    </row>
    <row r="306" spans="1:4" x14ac:dyDescent="0.25">
      <c r="A306" t="s">
        <v>72</v>
      </c>
      <c r="B306" t="s">
        <v>129</v>
      </c>
      <c r="C306" t="str">
        <f t="shared" si="8"/>
        <v>11</v>
      </c>
      <c r="D306" t="str">
        <f t="shared" si="7"/>
        <v>CHIC11</v>
      </c>
    </row>
    <row r="307" spans="1:4" x14ac:dyDescent="0.25">
      <c r="A307" t="s">
        <v>72</v>
      </c>
      <c r="B307" t="s">
        <v>129</v>
      </c>
      <c r="C307" t="str">
        <f t="shared" si="8"/>
        <v>11</v>
      </c>
      <c r="D307" t="str">
        <f t="shared" si="7"/>
        <v>CHIC11</v>
      </c>
    </row>
    <row r="308" spans="1:4" x14ac:dyDescent="0.25">
      <c r="A308" t="s">
        <v>72</v>
      </c>
      <c r="B308" t="s">
        <v>129</v>
      </c>
      <c r="C308" t="str">
        <f t="shared" si="8"/>
        <v>11</v>
      </c>
      <c r="D308" t="str">
        <f t="shared" si="7"/>
        <v>CHIC11</v>
      </c>
    </row>
    <row r="309" spans="1:4" x14ac:dyDescent="0.25">
      <c r="A309" t="s">
        <v>72</v>
      </c>
      <c r="B309" t="s">
        <v>129</v>
      </c>
      <c r="C309" t="str">
        <f t="shared" si="8"/>
        <v>11</v>
      </c>
      <c r="D309" t="str">
        <f t="shared" si="7"/>
        <v>CHIC11</v>
      </c>
    </row>
    <row r="310" spans="1:4" x14ac:dyDescent="0.25">
      <c r="A310" t="s">
        <v>72</v>
      </c>
      <c r="B310" t="s">
        <v>129</v>
      </c>
      <c r="C310" t="str">
        <f t="shared" si="8"/>
        <v>11</v>
      </c>
      <c r="D310" t="str">
        <f t="shared" si="7"/>
        <v>CHIC11</v>
      </c>
    </row>
    <row r="311" spans="1:4" x14ac:dyDescent="0.25">
      <c r="A311" t="s">
        <v>72</v>
      </c>
      <c r="B311" t="s">
        <v>129</v>
      </c>
      <c r="C311" t="str">
        <f t="shared" si="8"/>
        <v>11</v>
      </c>
      <c r="D311" t="str">
        <f t="shared" si="7"/>
        <v>CHIC11</v>
      </c>
    </row>
    <row r="312" spans="1:4" x14ac:dyDescent="0.25">
      <c r="A312" t="s">
        <v>72</v>
      </c>
      <c r="B312" t="s">
        <v>129</v>
      </c>
      <c r="C312" t="str">
        <f t="shared" si="8"/>
        <v>11</v>
      </c>
      <c r="D312" t="str">
        <f t="shared" si="7"/>
        <v>CHIC11</v>
      </c>
    </row>
    <row r="313" spans="1:4" x14ac:dyDescent="0.25">
      <c r="A313" t="s">
        <v>72</v>
      </c>
      <c r="B313" t="s">
        <v>129</v>
      </c>
      <c r="C313" t="str">
        <f t="shared" si="8"/>
        <v>11</v>
      </c>
      <c r="D313" t="str">
        <f t="shared" si="7"/>
        <v>CHIC11</v>
      </c>
    </row>
    <row r="314" spans="1:4" x14ac:dyDescent="0.25">
      <c r="A314" t="s">
        <v>72</v>
      </c>
      <c r="B314" t="s">
        <v>129</v>
      </c>
      <c r="C314" t="str">
        <f t="shared" si="8"/>
        <v>11</v>
      </c>
      <c r="D314" t="str">
        <f t="shared" si="7"/>
        <v>CHIC11</v>
      </c>
    </row>
    <row r="315" spans="1:4" x14ac:dyDescent="0.25">
      <c r="A315" t="s">
        <v>72</v>
      </c>
      <c r="B315" t="s">
        <v>129</v>
      </c>
      <c r="C315" t="str">
        <f t="shared" si="8"/>
        <v>11</v>
      </c>
      <c r="D315" t="str">
        <f t="shared" si="7"/>
        <v>CHIC11</v>
      </c>
    </row>
    <row r="316" spans="1:4" x14ac:dyDescent="0.25">
      <c r="A316" t="s">
        <v>72</v>
      </c>
      <c r="B316" t="s">
        <v>129</v>
      </c>
      <c r="C316" t="str">
        <f t="shared" si="8"/>
        <v>11</v>
      </c>
      <c r="D316" t="str">
        <f t="shared" si="7"/>
        <v>CHIC11</v>
      </c>
    </row>
    <row r="317" spans="1:4" x14ac:dyDescent="0.25">
      <c r="A317" t="s">
        <v>72</v>
      </c>
      <c r="B317" t="s">
        <v>129</v>
      </c>
      <c r="C317" t="str">
        <f t="shared" si="8"/>
        <v>11</v>
      </c>
      <c r="D317" t="str">
        <f t="shared" si="7"/>
        <v>CHIC11</v>
      </c>
    </row>
    <row r="318" spans="1:4" x14ac:dyDescent="0.25">
      <c r="A318" t="s">
        <v>72</v>
      </c>
      <c r="B318" t="s">
        <v>129</v>
      </c>
      <c r="C318" t="str">
        <f t="shared" si="8"/>
        <v>11</v>
      </c>
      <c r="D318" t="str">
        <f t="shared" si="7"/>
        <v>CHIC11</v>
      </c>
    </row>
    <row r="319" spans="1:4" x14ac:dyDescent="0.25">
      <c r="A319" t="s">
        <v>72</v>
      </c>
      <c r="B319" t="s">
        <v>129</v>
      </c>
      <c r="C319" t="str">
        <f t="shared" si="8"/>
        <v>11</v>
      </c>
      <c r="D319" t="str">
        <f t="shared" si="7"/>
        <v>CHIC11</v>
      </c>
    </row>
    <row r="320" spans="1:4" x14ac:dyDescent="0.25">
      <c r="A320" t="s">
        <v>72</v>
      </c>
      <c r="B320" t="s">
        <v>129</v>
      </c>
      <c r="C320" t="str">
        <f t="shared" si="8"/>
        <v>11</v>
      </c>
      <c r="D320" t="str">
        <f t="shared" si="7"/>
        <v>CHIC11</v>
      </c>
    </row>
    <row r="321" spans="1:4" x14ac:dyDescent="0.25">
      <c r="A321" t="s">
        <v>72</v>
      </c>
      <c r="B321" t="s">
        <v>129</v>
      </c>
      <c r="C321" t="str">
        <f t="shared" si="8"/>
        <v>11</v>
      </c>
      <c r="D321" t="str">
        <f t="shared" si="7"/>
        <v>CHIC11</v>
      </c>
    </row>
    <row r="322" spans="1:4" x14ac:dyDescent="0.25">
      <c r="A322" t="s">
        <v>72</v>
      </c>
      <c r="B322" t="s">
        <v>129</v>
      </c>
      <c r="C322" t="str">
        <f t="shared" ref="C322" si="9">+RIGHT(A322,2)</f>
        <v>11</v>
      </c>
      <c r="D322" t="str">
        <f t="shared" ref="D322" si="10">+B322&amp;C322</f>
        <v>CHIC11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1" topLeftCell="A36" activePane="bottomLeft" state="frozen"/>
      <selection pane="bottomLeft" activeCell="L44" sqref="L44"/>
    </sheetView>
  </sheetViews>
  <sheetFormatPr baseColWidth="10" defaultColWidth="11.42578125" defaultRowHeight="15" x14ac:dyDescent="0.25"/>
  <cols>
    <col min="1" max="1" width="11.42578125" style="13"/>
    <col min="2" max="2" width="3.5703125" style="10" bestFit="1" customWidth="1"/>
    <col min="3" max="3" width="14.5703125" style="13" bestFit="1" customWidth="1"/>
    <col min="4" max="7" width="11.42578125" style="1"/>
    <col min="8" max="8" width="18.28515625" style="86" bestFit="1" customWidth="1"/>
    <col min="9" max="9" width="15.140625" style="86" bestFit="1" customWidth="1"/>
    <col min="10" max="11" width="11.42578125" style="1"/>
    <col min="12" max="12" width="19.85546875" style="1" bestFit="1" customWidth="1"/>
    <col min="13" max="16384" width="11.42578125" style="1"/>
  </cols>
  <sheetData>
    <row r="1" spans="1:12" ht="26.25" x14ac:dyDescent="0.25">
      <c r="A1" s="17" t="s">
        <v>19</v>
      </c>
      <c r="B1" s="55" t="s">
        <v>22</v>
      </c>
      <c r="C1" s="14" t="s">
        <v>23</v>
      </c>
      <c r="D1" s="12" t="s">
        <v>24</v>
      </c>
      <c r="E1" s="12" t="s">
        <v>25</v>
      </c>
      <c r="F1" s="16" t="s">
        <v>40</v>
      </c>
      <c r="G1" s="25" t="s">
        <v>26</v>
      </c>
      <c r="H1" s="85" t="s">
        <v>116</v>
      </c>
      <c r="I1" s="85" t="s">
        <v>39</v>
      </c>
    </row>
    <row r="2" spans="1:12" ht="15.75" thickBot="1" x14ac:dyDescent="0.3">
      <c r="A2" s="4" t="s">
        <v>47</v>
      </c>
      <c r="B2" s="11">
        <v>1</v>
      </c>
      <c r="C2" s="73" t="s">
        <v>92</v>
      </c>
      <c r="D2" s="74">
        <v>6.5</v>
      </c>
      <c r="E2" s="65">
        <v>5</v>
      </c>
      <c r="F2" s="50">
        <v>0.1</v>
      </c>
      <c r="G2" s="50" t="s">
        <v>119</v>
      </c>
      <c r="H2" s="29">
        <f>0.13647*D2^2.38351</f>
        <v>11.820185882269129</v>
      </c>
      <c r="I2" s="29">
        <f>((H2/1000)*0.5)/F2</f>
        <v>5.9100929411345648E-2</v>
      </c>
    </row>
    <row r="3" spans="1:12" x14ac:dyDescent="0.25">
      <c r="A3" s="4" t="s">
        <v>47</v>
      </c>
      <c r="B3" s="11">
        <v>2</v>
      </c>
      <c r="C3" s="73" t="s">
        <v>92</v>
      </c>
      <c r="D3" s="74">
        <v>2.5</v>
      </c>
      <c r="E3" s="65">
        <v>3</v>
      </c>
      <c r="F3" s="50">
        <v>0.1</v>
      </c>
      <c r="G3" s="50" t="s">
        <v>119</v>
      </c>
      <c r="H3" s="29">
        <f t="shared" ref="H3:H26" si="0">0.13647*D3^2.38351</f>
        <v>1.2120797109526622</v>
      </c>
      <c r="I3" s="29">
        <f t="shared" ref="I3:I66" si="1">((H3/1000)*0.5)/F3</f>
        <v>6.0603985547633106E-3</v>
      </c>
      <c r="K3" s="81" t="s">
        <v>35</v>
      </c>
      <c r="L3" s="82" t="s">
        <v>117</v>
      </c>
    </row>
    <row r="4" spans="1:12" x14ac:dyDescent="0.25">
      <c r="A4" s="4" t="s">
        <v>47</v>
      </c>
      <c r="B4" s="11">
        <v>3</v>
      </c>
      <c r="C4" s="73" t="s">
        <v>92</v>
      </c>
      <c r="D4" s="74">
        <v>2.6</v>
      </c>
      <c r="E4" s="65">
        <v>3</v>
      </c>
      <c r="F4" s="50">
        <v>0.1</v>
      </c>
      <c r="G4" s="50" t="s">
        <v>119</v>
      </c>
      <c r="H4" s="29">
        <f t="shared" si="0"/>
        <v>1.3308536994529958</v>
      </c>
      <c r="I4" s="29">
        <f t="shared" si="1"/>
        <v>6.6542684972649788E-3</v>
      </c>
      <c r="K4" s="47" t="s">
        <v>47</v>
      </c>
      <c r="L4" s="56">
        <f>SUMIF(A$2:A$87,K4,I$2:I$87)</f>
        <v>7.7875995018137259E-2</v>
      </c>
    </row>
    <row r="5" spans="1:12" x14ac:dyDescent="0.25">
      <c r="A5" s="4" t="s">
        <v>47</v>
      </c>
      <c r="B5" s="11">
        <v>4</v>
      </c>
      <c r="C5" s="73" t="s">
        <v>92</v>
      </c>
      <c r="D5" s="74">
        <v>2.5</v>
      </c>
      <c r="E5" s="65">
        <v>2.5</v>
      </c>
      <c r="F5" s="50">
        <v>0.1</v>
      </c>
      <c r="G5" s="50" t="s">
        <v>119</v>
      </c>
      <c r="H5" s="29">
        <f t="shared" si="0"/>
        <v>1.2120797109526622</v>
      </c>
      <c r="I5" s="29">
        <f t="shared" si="1"/>
        <v>6.0603985547633106E-3</v>
      </c>
      <c r="K5" s="47" t="s">
        <v>48</v>
      </c>
      <c r="L5" s="56">
        <f t="shared" ref="L5:L44" si="2">SUMIF(A$2:A$87,K5,I$2:I$87)</f>
        <v>0.19007555706127865</v>
      </c>
    </row>
    <row r="6" spans="1:12" x14ac:dyDescent="0.25">
      <c r="A6" s="4" t="s">
        <v>48</v>
      </c>
      <c r="B6" s="11">
        <v>1</v>
      </c>
      <c r="C6" s="73" t="s">
        <v>92</v>
      </c>
      <c r="D6" s="74">
        <v>8.1</v>
      </c>
      <c r="E6" s="65">
        <v>6</v>
      </c>
      <c r="F6" s="50">
        <v>0.1</v>
      </c>
      <c r="G6" s="50" t="s">
        <v>119</v>
      </c>
      <c r="H6" s="29">
        <f t="shared" si="0"/>
        <v>19.971943045541138</v>
      </c>
      <c r="I6" s="29">
        <f t="shared" si="1"/>
        <v>9.9859715227705689E-2</v>
      </c>
      <c r="K6" s="47" t="s">
        <v>49</v>
      </c>
      <c r="L6" s="56">
        <f t="shared" si="2"/>
        <v>3.1224850059382379E-2</v>
      </c>
    </row>
    <row r="7" spans="1:12" x14ac:dyDescent="0.25">
      <c r="A7" s="4" t="s">
        <v>48</v>
      </c>
      <c r="B7" s="11">
        <v>2</v>
      </c>
      <c r="C7" s="73" t="s">
        <v>93</v>
      </c>
      <c r="D7" s="74">
        <v>4.3</v>
      </c>
      <c r="E7" s="65">
        <v>3</v>
      </c>
      <c r="F7" s="50">
        <v>0.1</v>
      </c>
      <c r="G7" s="50" t="s">
        <v>119</v>
      </c>
      <c r="H7" s="29">
        <f t="shared" si="0"/>
        <v>4.4148463163769209</v>
      </c>
      <c r="I7" s="29">
        <f t="shared" si="1"/>
        <v>2.2074231581884606E-2</v>
      </c>
      <c r="K7" s="47" t="s">
        <v>50</v>
      </c>
      <c r="L7" s="56">
        <f t="shared" si="2"/>
        <v>0.27439008173946944</v>
      </c>
    </row>
    <row r="8" spans="1:12" x14ac:dyDescent="0.25">
      <c r="A8" s="4" t="s">
        <v>48</v>
      </c>
      <c r="B8" s="11">
        <v>3</v>
      </c>
      <c r="C8" s="73" t="s">
        <v>92</v>
      </c>
      <c r="D8" s="74">
        <v>6.9</v>
      </c>
      <c r="E8" s="65">
        <v>4</v>
      </c>
      <c r="F8" s="50">
        <v>0.1</v>
      </c>
      <c r="G8" s="50" t="s">
        <v>119</v>
      </c>
      <c r="H8" s="29">
        <f t="shared" si="0"/>
        <v>13.628322050337669</v>
      </c>
      <c r="I8" s="29">
        <f t="shared" si="1"/>
        <v>6.8141610251688342E-2</v>
      </c>
      <c r="K8" s="47" t="s">
        <v>51</v>
      </c>
      <c r="L8" s="56">
        <f t="shared" si="2"/>
        <v>0.1145866242141743</v>
      </c>
    </row>
    <row r="9" spans="1:12" x14ac:dyDescent="0.25">
      <c r="A9" s="4" t="s">
        <v>49</v>
      </c>
      <c r="B9" s="11">
        <v>1</v>
      </c>
      <c r="C9" s="73" t="s">
        <v>93</v>
      </c>
      <c r="D9" s="74">
        <v>3.1</v>
      </c>
      <c r="E9" s="65">
        <v>3</v>
      </c>
      <c r="F9" s="50">
        <v>0.1</v>
      </c>
      <c r="G9" s="50" t="s">
        <v>119</v>
      </c>
      <c r="H9" s="29">
        <f t="shared" si="0"/>
        <v>2.0239636221710238</v>
      </c>
      <c r="I9" s="29">
        <f t="shared" si="1"/>
        <v>1.0119818110855118E-2</v>
      </c>
      <c r="K9" s="47" t="s">
        <v>52</v>
      </c>
      <c r="L9" s="56">
        <f t="shared" si="2"/>
        <v>7.9945755965782433E-2</v>
      </c>
    </row>
    <row r="10" spans="1:12" x14ac:dyDescent="0.25">
      <c r="A10" s="4" t="s">
        <v>49</v>
      </c>
      <c r="B10" s="11">
        <v>2</v>
      </c>
      <c r="C10" s="73" t="s">
        <v>93</v>
      </c>
      <c r="D10" s="74">
        <v>3.3</v>
      </c>
      <c r="E10" s="65">
        <v>3</v>
      </c>
      <c r="F10" s="50">
        <v>0.1</v>
      </c>
      <c r="G10" s="50" t="s">
        <v>119</v>
      </c>
      <c r="H10" s="29">
        <f t="shared" si="0"/>
        <v>2.3492019484986812</v>
      </c>
      <c r="I10" s="29">
        <f t="shared" si="1"/>
        <v>1.1746009742493405E-2</v>
      </c>
      <c r="K10" s="47" t="s">
        <v>53</v>
      </c>
      <c r="L10" s="56">
        <f t="shared" si="2"/>
        <v>1.1746009742493405E-2</v>
      </c>
    </row>
    <row r="11" spans="1:12" x14ac:dyDescent="0.25">
      <c r="A11" s="4" t="s">
        <v>49</v>
      </c>
      <c r="B11" s="11">
        <v>3</v>
      </c>
      <c r="C11" s="73" t="s">
        <v>93</v>
      </c>
      <c r="D11" s="74">
        <v>3</v>
      </c>
      <c r="E11" s="65">
        <v>3</v>
      </c>
      <c r="F11" s="50">
        <v>0.1</v>
      </c>
      <c r="G11" s="50" t="s">
        <v>119</v>
      </c>
      <c r="H11" s="29">
        <f t="shared" si="0"/>
        <v>1.8718044412067714</v>
      </c>
      <c r="I11" s="29">
        <f t="shared" si="1"/>
        <v>9.3590222060338565E-3</v>
      </c>
      <c r="K11" s="47" t="s">
        <v>54</v>
      </c>
      <c r="L11" s="56">
        <f t="shared" si="2"/>
        <v>0</v>
      </c>
    </row>
    <row r="12" spans="1:12" x14ac:dyDescent="0.25">
      <c r="A12" s="4" t="s">
        <v>50</v>
      </c>
      <c r="B12" s="11">
        <v>1</v>
      </c>
      <c r="C12" s="73" t="s">
        <v>91</v>
      </c>
      <c r="D12" s="74">
        <v>9.5</v>
      </c>
      <c r="E12" s="65">
        <v>6</v>
      </c>
      <c r="F12" s="50">
        <v>0.1</v>
      </c>
      <c r="G12" s="50" t="s">
        <v>119</v>
      </c>
      <c r="H12" s="29">
        <f t="shared" si="0"/>
        <v>29.20459459863477</v>
      </c>
      <c r="I12" s="29">
        <f t="shared" si="1"/>
        <v>0.14602297299317385</v>
      </c>
      <c r="K12" s="47" t="s">
        <v>55</v>
      </c>
      <c r="L12" s="56">
        <f t="shared" si="2"/>
        <v>5.6858643857109634E-2</v>
      </c>
    </row>
    <row r="13" spans="1:12" x14ac:dyDescent="0.25">
      <c r="A13" s="4" t="s">
        <v>50</v>
      </c>
      <c r="B13" s="11">
        <v>2</v>
      </c>
      <c r="C13" s="73" t="s">
        <v>93</v>
      </c>
      <c r="D13" s="74">
        <v>9</v>
      </c>
      <c r="E13" s="65">
        <v>4</v>
      </c>
      <c r="F13" s="50">
        <v>0.1</v>
      </c>
      <c r="G13" s="50" t="s">
        <v>119</v>
      </c>
      <c r="H13" s="29">
        <f t="shared" si="0"/>
        <v>25.673421749259127</v>
      </c>
      <c r="I13" s="29">
        <f t="shared" si="1"/>
        <v>0.12836710874629562</v>
      </c>
      <c r="K13" s="47" t="s">
        <v>56</v>
      </c>
      <c r="L13" s="56">
        <f t="shared" si="2"/>
        <v>0.18644192878972191</v>
      </c>
    </row>
    <row r="14" spans="1:12" x14ac:dyDescent="0.25">
      <c r="A14" s="4" t="s">
        <v>51</v>
      </c>
      <c r="B14" s="11">
        <v>1</v>
      </c>
      <c r="C14" s="73" t="s">
        <v>91</v>
      </c>
      <c r="D14" s="74">
        <v>4.4000000000000004</v>
      </c>
      <c r="E14" s="65">
        <v>3</v>
      </c>
      <c r="F14" s="50">
        <v>0.1</v>
      </c>
      <c r="G14" s="50" t="s">
        <v>119</v>
      </c>
      <c r="H14" s="29">
        <f t="shared" si="0"/>
        <v>4.6635118052985529</v>
      </c>
      <c r="I14" s="29">
        <f t="shared" si="1"/>
        <v>2.3317559026492764E-2</v>
      </c>
      <c r="K14" s="47" t="s">
        <v>57</v>
      </c>
      <c r="L14" s="56">
        <f t="shared" si="2"/>
        <v>5.0231396871600532E-2</v>
      </c>
    </row>
    <row r="15" spans="1:12" x14ac:dyDescent="0.25">
      <c r="A15" s="4" t="s">
        <v>51</v>
      </c>
      <c r="B15" s="11">
        <v>2</v>
      </c>
      <c r="C15" s="73" t="s">
        <v>91</v>
      </c>
      <c r="D15" s="74">
        <v>7.8</v>
      </c>
      <c r="E15" s="65">
        <v>5.5</v>
      </c>
      <c r="F15" s="50">
        <v>0.1</v>
      </c>
      <c r="G15" s="50" t="s">
        <v>119</v>
      </c>
      <c r="H15" s="29">
        <f t="shared" si="0"/>
        <v>18.253813037536307</v>
      </c>
      <c r="I15" s="29">
        <f t="shared" si="1"/>
        <v>9.1269065187681533E-2</v>
      </c>
      <c r="K15" s="47" t="s">
        <v>58</v>
      </c>
      <c r="L15" s="56">
        <f t="shared" si="2"/>
        <v>0</v>
      </c>
    </row>
    <row r="16" spans="1:12" x14ac:dyDescent="0.25">
      <c r="A16" s="4" t="s">
        <v>52</v>
      </c>
      <c r="B16" s="11">
        <v>1</v>
      </c>
      <c r="C16" s="73" t="s">
        <v>94</v>
      </c>
      <c r="D16" s="74">
        <v>5.6</v>
      </c>
      <c r="E16" s="65">
        <v>5</v>
      </c>
      <c r="F16" s="50">
        <v>0.1</v>
      </c>
      <c r="G16" s="50" t="s">
        <v>119</v>
      </c>
      <c r="H16" s="29">
        <f t="shared" si="0"/>
        <v>8.2861126986074307</v>
      </c>
      <c r="I16" s="29">
        <f t="shared" si="1"/>
        <v>4.1430563493037149E-2</v>
      </c>
      <c r="K16" s="47" t="s">
        <v>59</v>
      </c>
      <c r="L16" s="56">
        <f t="shared" si="2"/>
        <v>0</v>
      </c>
    </row>
    <row r="17" spans="1:12" x14ac:dyDescent="0.25">
      <c r="A17" s="4" t="s">
        <v>52</v>
      </c>
      <c r="B17" s="11">
        <v>2</v>
      </c>
      <c r="C17" s="73" t="s">
        <v>94</v>
      </c>
      <c r="D17" s="74">
        <v>3.8</v>
      </c>
      <c r="E17" s="65">
        <v>3</v>
      </c>
      <c r="F17" s="50">
        <v>0.1</v>
      </c>
      <c r="G17" s="50" t="s">
        <v>119</v>
      </c>
      <c r="H17" s="29">
        <f t="shared" si="0"/>
        <v>3.2881921781721344</v>
      </c>
      <c r="I17" s="29">
        <f t="shared" si="1"/>
        <v>1.6440960890860671E-2</v>
      </c>
      <c r="K17" s="47" t="s">
        <v>60</v>
      </c>
      <c r="L17" s="56">
        <f t="shared" si="2"/>
        <v>0.12470644232502942</v>
      </c>
    </row>
    <row r="18" spans="1:12" x14ac:dyDescent="0.25">
      <c r="A18" s="4" t="s">
        <v>52</v>
      </c>
      <c r="B18" s="11">
        <v>3</v>
      </c>
      <c r="C18" s="73" t="s">
        <v>93</v>
      </c>
      <c r="D18" s="74">
        <v>4.3</v>
      </c>
      <c r="E18" s="65">
        <v>3.5</v>
      </c>
      <c r="F18" s="50">
        <v>0.1</v>
      </c>
      <c r="G18" s="50" t="s">
        <v>119</v>
      </c>
      <c r="H18" s="29">
        <f t="shared" si="0"/>
        <v>4.4148463163769209</v>
      </c>
      <c r="I18" s="29">
        <f t="shared" si="1"/>
        <v>2.2074231581884606E-2</v>
      </c>
      <c r="K18" s="47" t="s">
        <v>61</v>
      </c>
      <c r="L18" s="56">
        <f t="shared" si="2"/>
        <v>3.4384735966033558E-2</v>
      </c>
    </row>
    <row r="19" spans="1:12" x14ac:dyDescent="0.25">
      <c r="A19" s="4" t="s">
        <v>53</v>
      </c>
      <c r="B19" s="11">
        <v>1</v>
      </c>
      <c r="C19" s="73" t="s">
        <v>93</v>
      </c>
      <c r="D19" s="74">
        <v>3.3</v>
      </c>
      <c r="E19" s="65">
        <v>4</v>
      </c>
      <c r="F19" s="50">
        <v>0.1</v>
      </c>
      <c r="G19" s="50" t="s">
        <v>119</v>
      </c>
      <c r="H19" s="29">
        <f t="shared" si="0"/>
        <v>2.3492019484986812</v>
      </c>
      <c r="I19" s="29">
        <f t="shared" si="1"/>
        <v>1.1746009742493405E-2</v>
      </c>
      <c r="K19" s="47" t="s">
        <v>73</v>
      </c>
      <c r="L19" s="56">
        <f t="shared" si="2"/>
        <v>0.11106002394679966</v>
      </c>
    </row>
    <row r="20" spans="1:12" x14ac:dyDescent="0.25">
      <c r="A20" s="4" t="s">
        <v>55</v>
      </c>
      <c r="B20" s="11">
        <v>1</v>
      </c>
      <c r="C20" s="73" t="s">
        <v>28</v>
      </c>
      <c r="D20" s="72">
        <v>2.5</v>
      </c>
      <c r="E20" s="76">
        <v>3</v>
      </c>
      <c r="F20" s="50">
        <v>0.1</v>
      </c>
      <c r="G20" s="50" t="s">
        <v>119</v>
      </c>
      <c r="H20" s="29">
        <f t="shared" si="0"/>
        <v>1.2120797109526622</v>
      </c>
      <c r="I20" s="29">
        <f t="shared" si="1"/>
        <v>6.0603985547633106E-3</v>
      </c>
      <c r="K20" s="47" t="s">
        <v>74</v>
      </c>
      <c r="L20" s="56">
        <f t="shared" si="2"/>
        <v>4.9104616262801562E-2</v>
      </c>
    </row>
    <row r="21" spans="1:12" x14ac:dyDescent="0.25">
      <c r="A21" s="4" t="s">
        <v>55</v>
      </c>
      <c r="B21" s="11">
        <v>2</v>
      </c>
      <c r="C21" s="73" t="s">
        <v>28</v>
      </c>
      <c r="D21" s="75">
        <v>6.1</v>
      </c>
      <c r="E21" s="76">
        <v>4</v>
      </c>
      <c r="F21" s="50">
        <v>0.1</v>
      </c>
      <c r="G21" s="50" t="s">
        <v>119</v>
      </c>
      <c r="H21" s="29">
        <f t="shared" si="0"/>
        <v>10.159649060469265</v>
      </c>
      <c r="I21" s="29">
        <f t="shared" si="1"/>
        <v>5.079824530234632E-2</v>
      </c>
      <c r="K21" s="47" t="s">
        <v>75</v>
      </c>
      <c r="L21" s="56">
        <f t="shared" si="2"/>
        <v>9.1175615045790859E-2</v>
      </c>
    </row>
    <row r="22" spans="1:12" x14ac:dyDescent="0.25">
      <c r="A22" s="4" t="s">
        <v>56</v>
      </c>
      <c r="B22" s="11">
        <v>1</v>
      </c>
      <c r="C22" s="73" t="s">
        <v>110</v>
      </c>
      <c r="D22" s="75">
        <v>3.5</v>
      </c>
      <c r="E22" s="76">
        <v>3</v>
      </c>
      <c r="F22" s="50">
        <v>0.1</v>
      </c>
      <c r="G22" s="50" t="s">
        <v>119</v>
      </c>
      <c r="H22" s="29">
        <f t="shared" si="0"/>
        <v>2.7028927660405127</v>
      </c>
      <c r="I22" s="29">
        <f t="shared" si="1"/>
        <v>1.3514463830202564E-2</v>
      </c>
      <c r="K22" s="47" t="s">
        <v>76</v>
      </c>
      <c r="L22" s="56">
        <f t="shared" si="2"/>
        <v>0.10588784000229179</v>
      </c>
    </row>
    <row r="23" spans="1:12" x14ac:dyDescent="0.25">
      <c r="A23" s="4" t="s">
        <v>56</v>
      </c>
      <c r="B23" s="11">
        <v>2</v>
      </c>
      <c r="C23" s="73" t="s">
        <v>110</v>
      </c>
      <c r="D23" s="74">
        <v>4</v>
      </c>
      <c r="E23" s="65">
        <v>3.5</v>
      </c>
      <c r="F23" s="50">
        <v>0.1</v>
      </c>
      <c r="G23" s="50" t="s">
        <v>119</v>
      </c>
      <c r="H23" s="29">
        <f t="shared" si="0"/>
        <v>3.7158074529763803</v>
      </c>
      <c r="I23" s="29">
        <f t="shared" si="1"/>
        <v>1.8579037264881901E-2</v>
      </c>
      <c r="K23" s="47" t="s">
        <v>77</v>
      </c>
      <c r="L23" s="56">
        <f t="shared" si="2"/>
        <v>1.5757769707179813E-2</v>
      </c>
    </row>
    <row r="24" spans="1:12" x14ac:dyDescent="0.25">
      <c r="A24" s="4" t="s">
        <v>56</v>
      </c>
      <c r="B24" s="11">
        <v>3</v>
      </c>
      <c r="C24" s="73" t="s">
        <v>110</v>
      </c>
      <c r="D24" s="74">
        <v>4.3</v>
      </c>
      <c r="E24" s="65">
        <v>4</v>
      </c>
      <c r="F24" s="50">
        <v>0.1</v>
      </c>
      <c r="G24" s="50" t="s">
        <v>119</v>
      </c>
      <c r="H24" s="29">
        <f t="shared" si="0"/>
        <v>4.4148463163769209</v>
      </c>
      <c r="I24" s="29">
        <f t="shared" si="1"/>
        <v>2.2074231581884606E-2</v>
      </c>
      <c r="K24" s="47" t="s">
        <v>78</v>
      </c>
      <c r="L24" s="56">
        <f t="shared" si="2"/>
        <v>5.8923317324717291E-2</v>
      </c>
    </row>
    <row r="25" spans="1:12" x14ac:dyDescent="0.25">
      <c r="A25" s="4" t="s">
        <v>56</v>
      </c>
      <c r="B25" s="11">
        <v>4</v>
      </c>
      <c r="C25" s="73" t="s">
        <v>110</v>
      </c>
      <c r="D25" s="74">
        <v>8.9</v>
      </c>
      <c r="E25" s="65">
        <v>5</v>
      </c>
      <c r="F25" s="50">
        <v>0.1</v>
      </c>
      <c r="G25" s="50" t="s">
        <v>119</v>
      </c>
      <c r="H25" s="29">
        <f t="shared" si="0"/>
        <v>24.998719658229092</v>
      </c>
      <c r="I25" s="29">
        <f t="shared" si="1"/>
        <v>0.12499359829114545</v>
      </c>
      <c r="K25" s="47" t="s">
        <v>79</v>
      </c>
      <c r="L25" s="56">
        <f t="shared" si="2"/>
        <v>0.32474525390897291</v>
      </c>
    </row>
    <row r="26" spans="1:12" x14ac:dyDescent="0.25">
      <c r="A26" s="4" t="s">
        <v>56</v>
      </c>
      <c r="B26" s="11">
        <v>5</v>
      </c>
      <c r="C26" s="73" t="s">
        <v>110</v>
      </c>
      <c r="D26" s="72">
        <v>2.7</v>
      </c>
      <c r="E26" s="76">
        <v>2.5</v>
      </c>
      <c r="F26" s="50">
        <v>0.1</v>
      </c>
      <c r="G26" s="50" t="s">
        <v>119</v>
      </c>
      <c r="H26" s="29">
        <f t="shared" si="0"/>
        <v>1.4561195643214717</v>
      </c>
      <c r="I26" s="29">
        <f t="shared" si="1"/>
        <v>7.2805978216073583E-3</v>
      </c>
      <c r="K26" s="47" t="s">
        <v>80</v>
      </c>
      <c r="L26" s="56">
        <f t="shared" si="2"/>
        <v>0.12551847924395659</v>
      </c>
    </row>
    <row r="27" spans="1:12" s="53" customFormat="1" ht="15.75" x14ac:dyDescent="0.25">
      <c r="A27" s="4" t="s">
        <v>57</v>
      </c>
      <c r="B27" s="52">
        <v>1</v>
      </c>
      <c r="C27" s="73" t="s">
        <v>95</v>
      </c>
      <c r="D27" s="75">
        <v>3.5</v>
      </c>
      <c r="E27" s="76">
        <v>2</v>
      </c>
      <c r="F27" s="50">
        <v>0.1</v>
      </c>
      <c r="G27" s="50" t="s">
        <v>118</v>
      </c>
      <c r="H27" s="29">
        <f t="shared" ref="H27:H28" si="3">0.15991*D27^2.32764</f>
        <v>2.9530456868542236</v>
      </c>
      <c r="I27" s="29">
        <f t="shared" si="1"/>
        <v>1.4765228434271117E-2</v>
      </c>
      <c r="K27" s="47" t="s">
        <v>81</v>
      </c>
      <c r="L27" s="56">
        <f t="shared" si="2"/>
        <v>0</v>
      </c>
    </row>
    <row r="28" spans="1:12" x14ac:dyDescent="0.25">
      <c r="A28" s="4" t="s">
        <v>57</v>
      </c>
      <c r="B28" s="10">
        <v>2</v>
      </c>
      <c r="C28" s="73" t="s">
        <v>95</v>
      </c>
      <c r="D28" s="74">
        <v>5.0999999999999996</v>
      </c>
      <c r="E28" s="65">
        <v>3.5</v>
      </c>
      <c r="F28" s="50">
        <v>0.1</v>
      </c>
      <c r="G28" s="50" t="s">
        <v>118</v>
      </c>
      <c r="H28" s="29">
        <f t="shared" si="3"/>
        <v>7.093233687465883</v>
      </c>
      <c r="I28" s="29">
        <f t="shared" si="1"/>
        <v>3.5466168437329415E-2</v>
      </c>
      <c r="K28" s="47" t="s">
        <v>82</v>
      </c>
      <c r="L28" s="56">
        <f t="shared" si="2"/>
        <v>5.664897821886157E-2</v>
      </c>
    </row>
    <row r="29" spans="1:12" x14ac:dyDescent="0.25">
      <c r="A29" s="4" t="s">
        <v>60</v>
      </c>
      <c r="B29" s="10">
        <v>1</v>
      </c>
      <c r="C29" s="73" t="s">
        <v>93</v>
      </c>
      <c r="D29" s="74">
        <v>4.4000000000000004</v>
      </c>
      <c r="E29" s="65">
        <v>3</v>
      </c>
      <c r="F29" s="50">
        <v>0.1</v>
      </c>
      <c r="G29" s="50" t="s">
        <v>119</v>
      </c>
      <c r="H29" s="29">
        <f t="shared" ref="H29:H58" si="4">0.13647*D29^2.38351</f>
        <v>4.6635118052985529</v>
      </c>
      <c r="I29" s="29">
        <f t="shared" si="1"/>
        <v>2.3317559026492764E-2</v>
      </c>
      <c r="K29" s="47" t="s">
        <v>83</v>
      </c>
      <c r="L29" s="56">
        <f t="shared" si="2"/>
        <v>0</v>
      </c>
    </row>
    <row r="30" spans="1:12" x14ac:dyDescent="0.25">
      <c r="A30" s="4" t="s">
        <v>60</v>
      </c>
      <c r="B30" s="10">
        <v>2</v>
      </c>
      <c r="C30" s="73" t="s">
        <v>93</v>
      </c>
      <c r="D30" s="74">
        <v>7.8</v>
      </c>
      <c r="E30" s="65">
        <v>5.5</v>
      </c>
      <c r="F30" s="50">
        <v>0.1</v>
      </c>
      <c r="G30" s="50" t="s">
        <v>119</v>
      </c>
      <c r="H30" s="29">
        <f t="shared" si="4"/>
        <v>18.253813037536307</v>
      </c>
      <c r="I30" s="29">
        <f t="shared" si="1"/>
        <v>9.1269065187681533E-2</v>
      </c>
      <c r="K30" s="47" t="s">
        <v>84</v>
      </c>
      <c r="L30" s="56">
        <f t="shared" si="2"/>
        <v>0</v>
      </c>
    </row>
    <row r="31" spans="1:12" x14ac:dyDescent="0.25">
      <c r="A31" s="4" t="s">
        <v>60</v>
      </c>
      <c r="B31" s="10">
        <v>3</v>
      </c>
      <c r="C31" s="73" t="s">
        <v>28</v>
      </c>
      <c r="D31" s="74">
        <v>3.1</v>
      </c>
      <c r="E31" s="65">
        <v>2</v>
      </c>
      <c r="F31" s="50">
        <v>0.1</v>
      </c>
      <c r="G31" s="50" t="s">
        <v>119</v>
      </c>
      <c r="H31" s="29">
        <f t="shared" si="4"/>
        <v>2.0239636221710238</v>
      </c>
      <c r="I31" s="29">
        <f t="shared" si="1"/>
        <v>1.0119818110855118E-2</v>
      </c>
      <c r="K31" s="47" t="s">
        <v>85</v>
      </c>
      <c r="L31" s="56">
        <f t="shared" si="2"/>
        <v>7.2805978216073583E-3</v>
      </c>
    </row>
    <row r="32" spans="1:12" x14ac:dyDescent="0.25">
      <c r="A32" s="4" t="s">
        <v>61</v>
      </c>
      <c r="B32" s="10">
        <v>1</v>
      </c>
      <c r="C32" s="73" t="s">
        <v>28</v>
      </c>
      <c r="D32" s="74">
        <v>4.2</v>
      </c>
      <c r="E32" s="65">
        <v>2</v>
      </c>
      <c r="F32" s="50">
        <v>0.1</v>
      </c>
      <c r="G32" s="50" t="s">
        <v>119</v>
      </c>
      <c r="H32" s="29">
        <f t="shared" si="4"/>
        <v>4.1740544271661992</v>
      </c>
      <c r="I32" s="29">
        <f t="shared" si="1"/>
        <v>2.0870272135830994E-2</v>
      </c>
      <c r="K32" s="47" t="s">
        <v>86</v>
      </c>
      <c r="L32" s="56">
        <f t="shared" si="2"/>
        <v>9.0587479206927168E-2</v>
      </c>
    </row>
    <row r="33" spans="1:12" x14ac:dyDescent="0.25">
      <c r="A33" s="4" t="s">
        <v>61</v>
      </c>
      <c r="B33" s="10">
        <v>2</v>
      </c>
      <c r="C33" s="73" t="s">
        <v>28</v>
      </c>
      <c r="D33" s="74">
        <v>3.5</v>
      </c>
      <c r="E33" s="65">
        <v>1.5</v>
      </c>
      <c r="F33" s="50">
        <v>0.1</v>
      </c>
      <c r="G33" s="50" t="s">
        <v>119</v>
      </c>
      <c r="H33" s="29">
        <f t="shared" si="4"/>
        <v>2.7028927660405127</v>
      </c>
      <c r="I33" s="29">
        <f t="shared" si="1"/>
        <v>1.3514463830202564E-2</v>
      </c>
      <c r="K33" s="47" t="s">
        <v>87</v>
      </c>
      <c r="L33" s="56">
        <f t="shared" si="2"/>
        <v>0.24692536641526411</v>
      </c>
    </row>
    <row r="34" spans="1:12" x14ac:dyDescent="0.25">
      <c r="A34" s="4" t="s">
        <v>62</v>
      </c>
      <c r="B34" s="10">
        <v>1</v>
      </c>
      <c r="C34" s="73" t="s">
        <v>111</v>
      </c>
      <c r="D34" s="74">
        <v>7.72</v>
      </c>
      <c r="E34" s="65">
        <v>3.4</v>
      </c>
      <c r="F34" s="50">
        <v>0.1</v>
      </c>
      <c r="G34" s="50" t="s">
        <v>119</v>
      </c>
      <c r="H34" s="29">
        <f t="shared" si="4"/>
        <v>17.810737505844219</v>
      </c>
      <c r="I34" s="29">
        <f t="shared" si="1"/>
        <v>8.9053687529221104E-2</v>
      </c>
      <c r="K34" s="47" t="s">
        <v>62</v>
      </c>
      <c r="L34" s="56">
        <f t="shared" si="2"/>
        <v>0.13859950340186533</v>
      </c>
    </row>
    <row r="35" spans="1:12" x14ac:dyDescent="0.25">
      <c r="A35" s="4" t="s">
        <v>62</v>
      </c>
      <c r="B35" s="10">
        <v>2</v>
      </c>
      <c r="C35" s="73" t="s">
        <v>111</v>
      </c>
      <c r="D35" s="74">
        <v>2.95</v>
      </c>
      <c r="E35" s="65">
        <v>2.5</v>
      </c>
      <c r="F35" s="50">
        <v>0.1</v>
      </c>
      <c r="G35" s="50" t="s">
        <v>119</v>
      </c>
      <c r="H35" s="29">
        <f t="shared" si="4"/>
        <v>1.7983021555586181</v>
      </c>
      <c r="I35" s="29">
        <f t="shared" si="1"/>
        <v>8.9915107777930898E-3</v>
      </c>
      <c r="K35" s="47" t="s">
        <v>63</v>
      </c>
      <c r="L35" s="56">
        <f t="shared" si="2"/>
        <v>2.0870272135830994E-2</v>
      </c>
    </row>
    <row r="36" spans="1:12" x14ac:dyDescent="0.25">
      <c r="A36" s="4" t="s">
        <v>62</v>
      </c>
      <c r="B36" s="10">
        <v>3</v>
      </c>
      <c r="C36" s="73" t="s">
        <v>111</v>
      </c>
      <c r="D36" s="74">
        <v>5.55</v>
      </c>
      <c r="E36" s="65">
        <v>4</v>
      </c>
      <c r="F36" s="50">
        <v>0.1</v>
      </c>
      <c r="G36" s="50" t="s">
        <v>119</v>
      </c>
      <c r="H36" s="29">
        <f t="shared" si="4"/>
        <v>8.1108610189702297</v>
      </c>
      <c r="I36" s="29">
        <f t="shared" si="1"/>
        <v>4.0554305094851147E-2</v>
      </c>
      <c r="K36" s="47" t="s">
        <v>64</v>
      </c>
      <c r="L36" s="56">
        <f t="shared" si="2"/>
        <v>0.22371906533720062</v>
      </c>
    </row>
    <row r="37" spans="1:12" x14ac:dyDescent="0.25">
      <c r="A37" s="4" t="s">
        <v>63</v>
      </c>
      <c r="B37" s="10">
        <v>1</v>
      </c>
      <c r="C37" s="73" t="s">
        <v>111</v>
      </c>
      <c r="D37" s="74">
        <v>4.2</v>
      </c>
      <c r="E37" s="65">
        <v>4</v>
      </c>
      <c r="F37" s="50">
        <v>0.1</v>
      </c>
      <c r="G37" s="50" t="s">
        <v>119</v>
      </c>
      <c r="H37" s="29">
        <f t="shared" si="4"/>
        <v>4.1740544271661992</v>
      </c>
      <c r="I37" s="29">
        <f t="shared" si="1"/>
        <v>2.0870272135830994E-2</v>
      </c>
      <c r="K37" s="47" t="s">
        <v>65</v>
      </c>
      <c r="L37" s="56">
        <f t="shared" si="2"/>
        <v>6.4289503810598073E-2</v>
      </c>
    </row>
    <row r="38" spans="1:12" s="54" customFormat="1" ht="15.75" x14ac:dyDescent="0.25">
      <c r="A38" s="4" t="s">
        <v>64</v>
      </c>
      <c r="B38" s="52">
        <v>1</v>
      </c>
      <c r="C38" s="73" t="s">
        <v>112</v>
      </c>
      <c r="D38" s="74">
        <v>3.5</v>
      </c>
      <c r="E38" s="65">
        <v>3.5</v>
      </c>
      <c r="F38" s="50">
        <v>0.1</v>
      </c>
      <c r="G38" s="50" t="s">
        <v>119</v>
      </c>
      <c r="H38" s="29">
        <f t="shared" si="4"/>
        <v>2.7028927660405127</v>
      </c>
      <c r="I38" s="29">
        <f t="shared" si="1"/>
        <v>1.3514463830202564E-2</v>
      </c>
      <c r="K38" s="47" t="s">
        <v>66</v>
      </c>
      <c r="L38" s="56">
        <f t="shared" si="2"/>
        <v>9.1735014434332504E-2</v>
      </c>
    </row>
    <row r="39" spans="1:12" x14ac:dyDescent="0.25">
      <c r="A39" s="4" t="s">
        <v>64</v>
      </c>
      <c r="B39" s="11">
        <v>2</v>
      </c>
      <c r="C39" s="73" t="s">
        <v>112</v>
      </c>
      <c r="D39" s="74">
        <v>5.65</v>
      </c>
      <c r="E39" s="65">
        <v>6</v>
      </c>
      <c r="F39" s="50">
        <v>0.1</v>
      </c>
      <c r="G39" s="50" t="s">
        <v>119</v>
      </c>
      <c r="H39" s="29">
        <f t="shared" si="4"/>
        <v>8.4635426566658705</v>
      </c>
      <c r="I39" s="29">
        <f t="shared" si="1"/>
        <v>4.2317713283329346E-2</v>
      </c>
      <c r="K39" s="47" t="s">
        <v>67</v>
      </c>
      <c r="L39" s="56">
        <f t="shared" si="2"/>
        <v>3.0325047007375306E-2</v>
      </c>
    </row>
    <row r="40" spans="1:12" x14ac:dyDescent="0.25">
      <c r="A40" s="4" t="s">
        <v>64</v>
      </c>
      <c r="B40" s="11">
        <v>3</v>
      </c>
      <c r="C40" s="73" t="s">
        <v>112</v>
      </c>
      <c r="D40" s="74">
        <v>6.1</v>
      </c>
      <c r="E40" s="65">
        <v>6</v>
      </c>
      <c r="F40" s="50">
        <v>0.1</v>
      </c>
      <c r="G40" s="50" t="s">
        <v>119</v>
      </c>
      <c r="H40" s="29">
        <f t="shared" si="4"/>
        <v>10.159649060469265</v>
      </c>
      <c r="I40" s="29">
        <f t="shared" si="1"/>
        <v>5.079824530234632E-2</v>
      </c>
      <c r="K40" s="47" t="s">
        <v>68</v>
      </c>
      <c r="L40" s="56">
        <f t="shared" si="2"/>
        <v>1.0915338811006266E-2</v>
      </c>
    </row>
    <row r="41" spans="1:12" x14ac:dyDescent="0.25">
      <c r="A41" s="4" t="s">
        <v>64</v>
      </c>
      <c r="B41" s="11">
        <v>4</v>
      </c>
      <c r="C41" s="73" t="s">
        <v>112</v>
      </c>
      <c r="D41" s="74">
        <v>5.52</v>
      </c>
      <c r="E41" s="65">
        <v>5</v>
      </c>
      <c r="F41" s="50">
        <v>0.1</v>
      </c>
      <c r="G41" s="50" t="s">
        <v>119</v>
      </c>
      <c r="H41" s="29">
        <f t="shared" si="4"/>
        <v>8.0067524750663566</v>
      </c>
      <c r="I41" s="29">
        <f t="shared" si="1"/>
        <v>4.003376237533178E-2</v>
      </c>
      <c r="K41" s="47" t="s">
        <v>69</v>
      </c>
      <c r="L41" s="56">
        <f t="shared" si="2"/>
        <v>1.0513211076572618E-2</v>
      </c>
    </row>
    <row r="42" spans="1:12" x14ac:dyDescent="0.25">
      <c r="A42" s="4" t="s">
        <v>64</v>
      </c>
      <c r="B42" s="11">
        <v>5</v>
      </c>
      <c r="C42" s="73" t="s">
        <v>112</v>
      </c>
      <c r="D42" s="74">
        <v>4.9000000000000004</v>
      </c>
      <c r="E42" s="65">
        <v>5</v>
      </c>
      <c r="F42" s="50">
        <v>0.1</v>
      </c>
      <c r="G42" s="50" t="s">
        <v>119</v>
      </c>
      <c r="H42" s="29">
        <f t="shared" si="4"/>
        <v>6.0273505436140891</v>
      </c>
      <c r="I42" s="29">
        <f t="shared" si="1"/>
        <v>3.0136752718070446E-2</v>
      </c>
      <c r="K42" s="47" t="s">
        <v>70</v>
      </c>
      <c r="L42" s="56">
        <f t="shared" si="2"/>
        <v>1.3699259729722258E-2</v>
      </c>
    </row>
    <row r="43" spans="1:12" x14ac:dyDescent="0.25">
      <c r="A43" s="4" t="s">
        <v>64</v>
      </c>
      <c r="B43" s="11">
        <v>6</v>
      </c>
      <c r="C43" s="73" t="s">
        <v>112</v>
      </c>
      <c r="D43" s="74">
        <v>5.9</v>
      </c>
      <c r="E43" s="65">
        <v>5</v>
      </c>
      <c r="F43" s="50">
        <v>0.1</v>
      </c>
      <c r="G43" s="50" t="s">
        <v>119</v>
      </c>
      <c r="H43" s="29">
        <f t="shared" si="4"/>
        <v>9.3836255655840315</v>
      </c>
      <c r="I43" s="29">
        <f t="shared" si="1"/>
        <v>4.691812782792016E-2</v>
      </c>
      <c r="K43" s="47" t="s">
        <v>71</v>
      </c>
      <c r="L43" s="56">
        <f t="shared" si="2"/>
        <v>0</v>
      </c>
    </row>
    <row r="44" spans="1:12" x14ac:dyDescent="0.25">
      <c r="A44" s="4" t="s">
        <v>65</v>
      </c>
      <c r="B44" s="11">
        <v>1</v>
      </c>
      <c r="C44" s="73" t="s">
        <v>91</v>
      </c>
      <c r="D44" s="74">
        <v>4.5</v>
      </c>
      <c r="E44" s="65">
        <v>4</v>
      </c>
      <c r="F44" s="50">
        <v>0.1</v>
      </c>
      <c r="G44" s="50" t="s">
        <v>119</v>
      </c>
      <c r="H44" s="29">
        <f t="shared" si="4"/>
        <v>4.9201206239077653</v>
      </c>
      <c r="I44" s="29">
        <f t="shared" si="1"/>
        <v>2.4600603119538822E-2</v>
      </c>
      <c r="K44" s="47" t="s">
        <v>72</v>
      </c>
      <c r="L44" s="56">
        <f t="shared" si="2"/>
        <v>6.0603985547633106E-3</v>
      </c>
    </row>
    <row r="45" spans="1:12" x14ac:dyDescent="0.25">
      <c r="A45" s="4" t="s">
        <v>65</v>
      </c>
      <c r="B45" s="11">
        <v>2</v>
      </c>
      <c r="C45" s="73" t="s">
        <v>91</v>
      </c>
      <c r="D45" s="74">
        <v>5.5</v>
      </c>
      <c r="E45" s="65">
        <v>3</v>
      </c>
      <c r="F45" s="50">
        <v>0.1</v>
      </c>
      <c r="G45" s="50" t="s">
        <v>119</v>
      </c>
      <c r="H45" s="29">
        <f t="shared" si="4"/>
        <v>7.93778013821185</v>
      </c>
      <c r="I45" s="29">
        <f t="shared" si="1"/>
        <v>3.9688900691059251E-2</v>
      </c>
    </row>
    <row r="46" spans="1:12" x14ac:dyDescent="0.25">
      <c r="A46" s="4" t="s">
        <v>66</v>
      </c>
      <c r="B46" s="11">
        <v>1</v>
      </c>
      <c r="C46" s="73" t="s">
        <v>99</v>
      </c>
      <c r="D46" s="74">
        <v>4.5999999999999996</v>
      </c>
      <c r="E46" s="65">
        <v>3</v>
      </c>
      <c r="F46" s="50">
        <v>0.1</v>
      </c>
      <c r="G46" s="50" t="s">
        <v>119</v>
      </c>
      <c r="H46" s="29">
        <f t="shared" si="4"/>
        <v>5.1847415317548586</v>
      </c>
      <c r="I46" s="29">
        <f t="shared" si="1"/>
        <v>2.5923707658774293E-2</v>
      </c>
    </row>
    <row r="47" spans="1:12" x14ac:dyDescent="0.25">
      <c r="A47" s="4" t="s">
        <v>66</v>
      </c>
      <c r="B47" s="11">
        <v>2</v>
      </c>
      <c r="C47" s="73" t="s">
        <v>99</v>
      </c>
      <c r="D47" s="74">
        <v>6.8</v>
      </c>
      <c r="E47" s="65">
        <v>3.5</v>
      </c>
      <c r="F47" s="50">
        <v>0.1</v>
      </c>
      <c r="G47" s="50" t="s">
        <v>119</v>
      </c>
      <c r="H47" s="29">
        <f t="shared" si="4"/>
        <v>13.162261355111644</v>
      </c>
      <c r="I47" s="29">
        <f t="shared" si="1"/>
        <v>6.5811306775558215E-2</v>
      </c>
    </row>
    <row r="48" spans="1:12" x14ac:dyDescent="0.25">
      <c r="A48" s="4" t="s">
        <v>67</v>
      </c>
      <c r="B48" s="11">
        <v>1</v>
      </c>
      <c r="C48" s="73" t="s">
        <v>111</v>
      </c>
      <c r="D48" s="74">
        <v>4</v>
      </c>
      <c r="E48" s="65">
        <v>3</v>
      </c>
      <c r="F48" s="50">
        <v>0.1</v>
      </c>
      <c r="G48" s="50" t="s">
        <v>119</v>
      </c>
      <c r="H48" s="29">
        <f t="shared" si="4"/>
        <v>3.7158074529763803</v>
      </c>
      <c r="I48" s="29">
        <f t="shared" si="1"/>
        <v>1.8579037264881901E-2</v>
      </c>
    </row>
    <row r="49" spans="1:9" x14ac:dyDescent="0.25">
      <c r="A49" s="4" t="s">
        <v>67</v>
      </c>
      <c r="B49" s="11">
        <v>2</v>
      </c>
      <c r="C49" s="73" t="s">
        <v>111</v>
      </c>
      <c r="D49" s="74">
        <v>3.3</v>
      </c>
      <c r="E49" s="65">
        <v>2.5</v>
      </c>
      <c r="F49" s="50">
        <v>0.1</v>
      </c>
      <c r="G49" s="50" t="s">
        <v>119</v>
      </c>
      <c r="H49" s="29">
        <f t="shared" si="4"/>
        <v>2.3492019484986812</v>
      </c>
      <c r="I49" s="29">
        <f t="shared" si="1"/>
        <v>1.1746009742493405E-2</v>
      </c>
    </row>
    <row r="50" spans="1:9" x14ac:dyDescent="0.25">
      <c r="A50" s="4" t="s">
        <v>68</v>
      </c>
      <c r="B50" s="11">
        <v>1</v>
      </c>
      <c r="C50" s="73" t="s">
        <v>112</v>
      </c>
      <c r="D50" s="74">
        <v>3.2</v>
      </c>
      <c r="E50" s="65">
        <v>4</v>
      </c>
      <c r="F50" s="50">
        <v>0.1</v>
      </c>
      <c r="G50" s="50" t="s">
        <v>119</v>
      </c>
      <c r="H50" s="29">
        <f t="shared" si="4"/>
        <v>2.1830677622012535</v>
      </c>
      <c r="I50" s="29">
        <f t="shared" si="1"/>
        <v>1.0915338811006266E-2</v>
      </c>
    </row>
    <row r="51" spans="1:9" x14ac:dyDescent="0.25">
      <c r="A51" s="4" t="s">
        <v>69</v>
      </c>
      <c r="B51" s="11">
        <v>1</v>
      </c>
      <c r="C51" s="73" t="s">
        <v>111</v>
      </c>
      <c r="D51" s="74">
        <v>3.15</v>
      </c>
      <c r="E51" s="65">
        <v>1</v>
      </c>
      <c r="F51" s="50">
        <v>0.1</v>
      </c>
      <c r="G51" s="50" t="s">
        <v>119</v>
      </c>
      <c r="H51" s="29">
        <f t="shared" si="4"/>
        <v>2.1026422153145234</v>
      </c>
      <c r="I51" s="29">
        <f t="shared" si="1"/>
        <v>1.0513211076572618E-2</v>
      </c>
    </row>
    <row r="52" spans="1:9" ht="15.75" x14ac:dyDescent="0.25">
      <c r="A52" s="4" t="s">
        <v>70</v>
      </c>
      <c r="B52" s="28">
        <v>1</v>
      </c>
      <c r="C52" s="73" t="s">
        <v>92</v>
      </c>
      <c r="D52" s="74">
        <v>3.52</v>
      </c>
      <c r="E52" s="65">
        <v>2.5</v>
      </c>
      <c r="F52" s="50">
        <v>0.1</v>
      </c>
      <c r="G52" s="50" t="s">
        <v>119</v>
      </c>
      <c r="H52" s="29">
        <f t="shared" si="4"/>
        <v>2.7398519459444519</v>
      </c>
      <c r="I52" s="29">
        <f t="shared" si="1"/>
        <v>1.3699259729722258E-2</v>
      </c>
    </row>
    <row r="53" spans="1:9" x14ac:dyDescent="0.25">
      <c r="A53" s="4" t="s">
        <v>72</v>
      </c>
      <c r="B53" s="11">
        <v>1</v>
      </c>
      <c r="C53" s="73" t="s">
        <v>111</v>
      </c>
      <c r="D53" s="74">
        <v>2.5</v>
      </c>
      <c r="E53" s="65">
        <v>3</v>
      </c>
      <c r="F53" s="50">
        <v>0.1</v>
      </c>
      <c r="G53" s="50" t="s">
        <v>119</v>
      </c>
      <c r="H53" s="29">
        <f t="shared" si="4"/>
        <v>1.2120797109526622</v>
      </c>
      <c r="I53" s="29">
        <f t="shared" si="1"/>
        <v>6.0603985547633106E-3</v>
      </c>
    </row>
    <row r="54" spans="1:9" x14ac:dyDescent="0.25">
      <c r="A54" s="4" t="s">
        <v>73</v>
      </c>
      <c r="B54" s="11">
        <v>1</v>
      </c>
      <c r="C54" s="73" t="s">
        <v>93</v>
      </c>
      <c r="D54" s="74">
        <v>6.12</v>
      </c>
      <c r="E54" s="65">
        <v>3</v>
      </c>
      <c r="F54" s="50">
        <v>0.1</v>
      </c>
      <c r="G54" s="50" t="s">
        <v>119</v>
      </c>
      <c r="H54" s="29">
        <f t="shared" si="4"/>
        <v>10.239224701023844</v>
      </c>
      <c r="I54" s="29">
        <f t="shared" si="1"/>
        <v>5.1196123505119213E-2</v>
      </c>
    </row>
    <row r="55" spans="1:9" x14ac:dyDescent="0.25">
      <c r="A55" s="4" t="s">
        <v>73</v>
      </c>
      <c r="B55" s="11">
        <v>2</v>
      </c>
      <c r="C55" s="73" t="s">
        <v>93</v>
      </c>
      <c r="D55" s="74">
        <v>4.34</v>
      </c>
      <c r="E55" s="65">
        <v>2.5</v>
      </c>
      <c r="F55" s="50">
        <v>0.1</v>
      </c>
      <c r="G55" s="50" t="s">
        <v>119</v>
      </c>
      <c r="H55" s="29">
        <f t="shared" si="4"/>
        <v>4.5133637529461677</v>
      </c>
      <c r="I55" s="29">
        <f t="shared" si="1"/>
        <v>2.2566818764730837E-2</v>
      </c>
    </row>
    <row r="56" spans="1:9" x14ac:dyDescent="0.25">
      <c r="A56" s="4" t="s">
        <v>73</v>
      </c>
      <c r="B56" s="11">
        <v>3</v>
      </c>
      <c r="C56" s="73" t="s">
        <v>93</v>
      </c>
      <c r="D56" s="74">
        <v>4</v>
      </c>
      <c r="E56" s="65">
        <v>2</v>
      </c>
      <c r="F56" s="50">
        <v>0.1</v>
      </c>
      <c r="G56" s="50" t="s">
        <v>119</v>
      </c>
      <c r="H56" s="29">
        <f t="shared" si="4"/>
        <v>3.7158074529763803</v>
      </c>
      <c r="I56" s="29">
        <f t="shared" si="1"/>
        <v>1.8579037264881901E-2</v>
      </c>
    </row>
    <row r="57" spans="1:9" x14ac:dyDescent="0.25">
      <c r="A57" s="4" t="s">
        <v>73</v>
      </c>
      <c r="B57" s="11">
        <v>4</v>
      </c>
      <c r="C57" s="73" t="s">
        <v>93</v>
      </c>
      <c r="D57" s="74">
        <v>3</v>
      </c>
      <c r="E57" s="65">
        <v>2</v>
      </c>
      <c r="F57" s="50">
        <v>0.1</v>
      </c>
      <c r="G57" s="50" t="s">
        <v>119</v>
      </c>
      <c r="H57" s="29">
        <f t="shared" si="4"/>
        <v>1.8718044412067714</v>
      </c>
      <c r="I57" s="29">
        <f t="shared" si="1"/>
        <v>9.3590222060338565E-3</v>
      </c>
    </row>
    <row r="58" spans="1:9" x14ac:dyDescent="0.25">
      <c r="A58" s="4" t="s">
        <v>73</v>
      </c>
      <c r="B58" s="11">
        <v>5</v>
      </c>
      <c r="C58" s="73" t="s">
        <v>93</v>
      </c>
      <c r="D58" s="74">
        <v>3</v>
      </c>
      <c r="E58" s="65">
        <v>1.5</v>
      </c>
      <c r="F58" s="50">
        <v>0.1</v>
      </c>
      <c r="G58" s="50" t="s">
        <v>119</v>
      </c>
      <c r="H58" s="29">
        <f t="shared" si="4"/>
        <v>1.8718044412067714</v>
      </c>
      <c r="I58" s="29">
        <f t="shared" si="1"/>
        <v>9.3590222060338565E-3</v>
      </c>
    </row>
    <row r="59" spans="1:9" ht="15" customHeight="1" x14ac:dyDescent="0.25">
      <c r="A59" s="4" t="s">
        <v>74</v>
      </c>
      <c r="B59" s="11">
        <v>1</v>
      </c>
      <c r="C59" s="50" t="s">
        <v>95</v>
      </c>
      <c r="D59" s="74">
        <v>5.65</v>
      </c>
      <c r="E59" s="65">
        <v>4</v>
      </c>
      <c r="F59" s="50">
        <v>0.1</v>
      </c>
      <c r="G59" s="50" t="s">
        <v>118</v>
      </c>
      <c r="H59" s="29">
        <f t="shared" ref="H59" si="5">0.15991*D59^2.32764</f>
        <v>9.0027185345651741</v>
      </c>
      <c r="I59" s="29">
        <f t="shared" si="1"/>
        <v>4.501359267282587E-2</v>
      </c>
    </row>
    <row r="60" spans="1:9" ht="15.75" x14ac:dyDescent="0.25">
      <c r="A60" s="4" t="s">
        <v>74</v>
      </c>
      <c r="B60" s="28">
        <v>2</v>
      </c>
      <c r="C60" s="73" t="s">
        <v>28</v>
      </c>
      <c r="D60" s="74">
        <v>2.12</v>
      </c>
      <c r="E60" s="65">
        <v>1</v>
      </c>
      <c r="F60" s="50">
        <v>0.1</v>
      </c>
      <c r="G60" s="50" t="s">
        <v>119</v>
      </c>
      <c r="H60" s="29">
        <f>0.13647*D60^2.38351</f>
        <v>0.81820471799513839</v>
      </c>
      <c r="I60" s="29">
        <f t="shared" si="1"/>
        <v>4.0910235899756916E-3</v>
      </c>
    </row>
    <row r="61" spans="1:9" x14ac:dyDescent="0.25">
      <c r="A61" s="4" t="s">
        <v>75</v>
      </c>
      <c r="B61" s="11">
        <v>1</v>
      </c>
      <c r="C61" s="50" t="s">
        <v>95</v>
      </c>
      <c r="D61" s="74">
        <v>4.7699999999999996</v>
      </c>
      <c r="E61" s="65">
        <v>3.5</v>
      </c>
      <c r="F61" s="50">
        <v>0.1</v>
      </c>
      <c r="G61" s="50" t="s">
        <v>118</v>
      </c>
      <c r="H61" s="29">
        <f t="shared" ref="H61:H62" si="6">0.15991*D61^2.32764</f>
        <v>6.0704675661660108</v>
      </c>
      <c r="I61" s="29">
        <f t="shared" si="1"/>
        <v>3.0352337830830054E-2</v>
      </c>
    </row>
    <row r="62" spans="1:9" x14ac:dyDescent="0.25">
      <c r="A62" s="4" t="s">
        <v>75</v>
      </c>
      <c r="B62" s="11">
        <v>2</v>
      </c>
      <c r="C62" s="50" t="s">
        <v>95</v>
      </c>
      <c r="D62" s="74">
        <v>6.43</v>
      </c>
      <c r="E62" s="65">
        <v>5</v>
      </c>
      <c r="F62" s="50">
        <v>0.1</v>
      </c>
      <c r="G62" s="50" t="s">
        <v>118</v>
      </c>
      <c r="H62" s="29">
        <f t="shared" si="6"/>
        <v>12.16465544299216</v>
      </c>
      <c r="I62" s="29">
        <f t="shared" si="1"/>
        <v>6.0823277214960801E-2</v>
      </c>
    </row>
    <row r="63" spans="1:9" x14ac:dyDescent="0.25">
      <c r="A63" s="4" t="s">
        <v>76</v>
      </c>
      <c r="B63" s="11">
        <v>1</v>
      </c>
      <c r="C63" s="73" t="s">
        <v>94</v>
      </c>
      <c r="D63" s="74">
        <v>4.5599999999999996</v>
      </c>
      <c r="E63" s="65">
        <v>2.5</v>
      </c>
      <c r="F63" s="50">
        <v>0.1</v>
      </c>
      <c r="G63" s="50" t="s">
        <v>119</v>
      </c>
      <c r="H63" s="29">
        <f t="shared" ref="H63:H68" si="7">0.13647*D63^2.38351</f>
        <v>5.0779273566145404</v>
      </c>
      <c r="I63" s="29">
        <f t="shared" si="1"/>
        <v>2.5389636783072701E-2</v>
      </c>
    </row>
    <row r="64" spans="1:9" x14ac:dyDescent="0.25">
      <c r="A64" s="4" t="s">
        <v>76</v>
      </c>
      <c r="B64" s="11">
        <v>2</v>
      </c>
      <c r="C64" s="73" t="s">
        <v>94</v>
      </c>
      <c r="D64" s="74">
        <v>6.2</v>
      </c>
      <c r="E64" s="65">
        <v>3</v>
      </c>
      <c r="F64" s="50">
        <v>0.1</v>
      </c>
      <c r="G64" s="50" t="s">
        <v>119</v>
      </c>
      <c r="H64" s="29">
        <f t="shared" si="7"/>
        <v>10.561137754359441</v>
      </c>
      <c r="I64" s="29">
        <f t="shared" si="1"/>
        <v>5.2805688771797206E-2</v>
      </c>
    </row>
    <row r="65" spans="1:9" x14ac:dyDescent="0.25">
      <c r="A65" s="4" t="s">
        <v>76</v>
      </c>
      <c r="B65" s="11">
        <v>3</v>
      </c>
      <c r="C65" s="73" t="s">
        <v>106</v>
      </c>
      <c r="D65" s="74">
        <v>4.1100000000000003</v>
      </c>
      <c r="E65" s="65">
        <v>1.5</v>
      </c>
      <c r="F65" s="50">
        <v>0.1</v>
      </c>
      <c r="G65" s="50" t="s">
        <v>119</v>
      </c>
      <c r="H65" s="29">
        <f t="shared" si="7"/>
        <v>3.9640152117982757</v>
      </c>
      <c r="I65" s="29">
        <f t="shared" si="1"/>
        <v>1.9820076058991377E-2</v>
      </c>
    </row>
    <row r="66" spans="1:9" x14ac:dyDescent="0.25">
      <c r="A66" s="4" t="s">
        <v>76</v>
      </c>
      <c r="B66" s="11">
        <v>4</v>
      </c>
      <c r="C66" s="73" t="s">
        <v>28</v>
      </c>
      <c r="D66" s="74">
        <v>2.79</v>
      </c>
      <c r="E66" s="65">
        <v>1</v>
      </c>
      <c r="F66" s="50">
        <v>0.1</v>
      </c>
      <c r="G66" s="50" t="s">
        <v>119</v>
      </c>
      <c r="H66" s="29">
        <f t="shared" si="7"/>
        <v>1.5744876776861005</v>
      </c>
      <c r="I66" s="29">
        <f t="shared" si="1"/>
        <v>7.872438388430502E-3</v>
      </c>
    </row>
    <row r="67" spans="1:9" x14ac:dyDescent="0.25">
      <c r="A67" s="4" t="s">
        <v>77</v>
      </c>
      <c r="B67" s="11">
        <v>1</v>
      </c>
      <c r="C67" s="73" t="s">
        <v>113</v>
      </c>
      <c r="D67" s="74">
        <v>2.94</v>
      </c>
      <c r="E67" s="65">
        <v>2</v>
      </c>
      <c r="F67" s="50">
        <v>0.1</v>
      </c>
      <c r="G67" s="50" t="s">
        <v>119</v>
      </c>
      <c r="H67" s="29">
        <f t="shared" si="7"/>
        <v>1.7838064792422581</v>
      </c>
      <c r="I67" s="29">
        <f t="shared" ref="I67:I87" si="8">((H67/1000)*0.5)/F67</f>
        <v>8.9190323962112898E-3</v>
      </c>
    </row>
    <row r="68" spans="1:9" x14ac:dyDescent="0.25">
      <c r="A68" s="4" t="s">
        <v>77</v>
      </c>
      <c r="B68" s="11">
        <v>2</v>
      </c>
      <c r="C68" s="73" t="s">
        <v>93</v>
      </c>
      <c r="D68" s="74">
        <v>2.63</v>
      </c>
      <c r="E68" s="65">
        <v>5</v>
      </c>
      <c r="F68" s="50">
        <v>0.1</v>
      </c>
      <c r="G68" s="50" t="s">
        <v>119</v>
      </c>
      <c r="H68" s="29">
        <f t="shared" si="7"/>
        <v>1.3677474621937047</v>
      </c>
      <c r="I68" s="29">
        <f t="shared" si="8"/>
        <v>6.8387373109685227E-3</v>
      </c>
    </row>
    <row r="69" spans="1:9" x14ac:dyDescent="0.25">
      <c r="A69" s="4" t="s">
        <v>78</v>
      </c>
      <c r="B69" s="11">
        <v>1</v>
      </c>
      <c r="C69" s="50" t="s">
        <v>95</v>
      </c>
      <c r="D69" s="74">
        <v>4.1500000000000004</v>
      </c>
      <c r="E69" s="65">
        <v>2</v>
      </c>
      <c r="F69" s="50">
        <v>0.1</v>
      </c>
      <c r="G69" s="50" t="s">
        <v>118</v>
      </c>
      <c r="H69" s="29">
        <f t="shared" ref="H69:H70" si="9">0.15991*D69^2.32764</f>
        <v>4.3900462445852053</v>
      </c>
      <c r="I69" s="29">
        <f t="shared" si="8"/>
        <v>2.1950231222926025E-2</v>
      </c>
    </row>
    <row r="70" spans="1:9" x14ac:dyDescent="0.25">
      <c r="A70" s="4" t="s">
        <v>78</v>
      </c>
      <c r="B70" s="11">
        <v>2</v>
      </c>
      <c r="C70" s="50" t="s">
        <v>95</v>
      </c>
      <c r="D70" s="74">
        <v>4.34</v>
      </c>
      <c r="E70" s="65">
        <v>3</v>
      </c>
      <c r="F70" s="50">
        <v>0.1</v>
      </c>
      <c r="G70" s="50" t="s">
        <v>118</v>
      </c>
      <c r="H70" s="29">
        <f t="shared" si="9"/>
        <v>4.8721675764023278</v>
      </c>
      <c r="I70" s="29">
        <f t="shared" si="8"/>
        <v>2.4360837882011637E-2</v>
      </c>
    </row>
    <row r="71" spans="1:9" x14ac:dyDescent="0.25">
      <c r="A71" s="4" t="s">
        <v>78</v>
      </c>
      <c r="B71" s="11">
        <v>3</v>
      </c>
      <c r="C71" s="73" t="s">
        <v>28</v>
      </c>
      <c r="D71" s="74">
        <v>3.4</v>
      </c>
      <c r="E71" s="65">
        <v>2</v>
      </c>
      <c r="F71" s="50">
        <v>0.1</v>
      </c>
      <c r="G71" s="50" t="s">
        <v>119</v>
      </c>
      <c r="H71" s="29">
        <f t="shared" ref="H71:H87" si="10">0.13647*D71^2.38351</f>
        <v>2.5224496439559245</v>
      </c>
      <c r="I71" s="29">
        <f t="shared" si="8"/>
        <v>1.2612248219779623E-2</v>
      </c>
    </row>
    <row r="72" spans="1:9" x14ac:dyDescent="0.25">
      <c r="A72" s="4" t="s">
        <v>79</v>
      </c>
      <c r="B72" s="11">
        <v>1</v>
      </c>
      <c r="C72" s="73" t="s">
        <v>106</v>
      </c>
      <c r="D72" s="75">
        <v>9.1</v>
      </c>
      <c r="E72" s="76">
        <v>2</v>
      </c>
      <c r="F72" s="50">
        <v>0.1</v>
      </c>
      <c r="G72" s="50" t="s">
        <v>119</v>
      </c>
      <c r="H72" s="29">
        <f t="shared" si="10"/>
        <v>26.358575781561935</v>
      </c>
      <c r="I72" s="29">
        <f t="shared" si="8"/>
        <v>0.13179287890780966</v>
      </c>
    </row>
    <row r="73" spans="1:9" ht="15.75" x14ac:dyDescent="0.25">
      <c r="A73" s="4" t="s">
        <v>79</v>
      </c>
      <c r="B73" s="28">
        <v>2</v>
      </c>
      <c r="C73" s="73" t="s">
        <v>106</v>
      </c>
      <c r="D73" s="72">
        <v>4.25</v>
      </c>
      <c r="E73" s="72">
        <v>1.5</v>
      </c>
      <c r="F73" s="50">
        <v>0.1</v>
      </c>
      <c r="G73" s="50" t="s">
        <v>119</v>
      </c>
      <c r="H73" s="29">
        <f t="shared" si="10"/>
        <v>4.2934705688283463</v>
      </c>
      <c r="I73" s="29">
        <f t="shared" si="8"/>
        <v>2.1467352844141731E-2</v>
      </c>
    </row>
    <row r="74" spans="1:9" x14ac:dyDescent="0.25">
      <c r="A74" s="4" t="s">
        <v>79</v>
      </c>
      <c r="B74" s="11">
        <v>3</v>
      </c>
      <c r="C74" s="73" t="s">
        <v>106</v>
      </c>
      <c r="D74" s="75">
        <v>4.7</v>
      </c>
      <c r="E74" s="76">
        <v>1.5</v>
      </c>
      <c r="F74" s="50">
        <v>0.1</v>
      </c>
      <c r="G74" s="50" t="s">
        <v>119</v>
      </c>
      <c r="H74" s="29">
        <f t="shared" si="10"/>
        <v>5.4574423525989513</v>
      </c>
      <c r="I74" s="29">
        <f t="shared" si="8"/>
        <v>2.7287211762994756E-2</v>
      </c>
    </row>
    <row r="75" spans="1:9" x14ac:dyDescent="0.25">
      <c r="A75" s="4" t="s">
        <v>79</v>
      </c>
      <c r="B75" s="11">
        <v>4</v>
      </c>
      <c r="C75" s="73" t="s">
        <v>106</v>
      </c>
      <c r="D75" s="75">
        <v>9.4499999999999993</v>
      </c>
      <c r="E75" s="76">
        <v>5</v>
      </c>
      <c r="F75" s="50">
        <v>0.1</v>
      </c>
      <c r="G75" s="50" t="s">
        <v>119</v>
      </c>
      <c r="H75" s="29">
        <f t="shared" si="10"/>
        <v>28.839562078805358</v>
      </c>
      <c r="I75" s="29">
        <f t="shared" si="8"/>
        <v>0.14419781039402677</v>
      </c>
    </row>
    <row r="76" spans="1:9" x14ac:dyDescent="0.25">
      <c r="A76" s="4" t="s">
        <v>80</v>
      </c>
      <c r="B76" s="11">
        <v>1</v>
      </c>
      <c r="C76" s="73" t="s">
        <v>106</v>
      </c>
      <c r="D76" s="74">
        <v>5.4</v>
      </c>
      <c r="E76" s="65">
        <v>2</v>
      </c>
      <c r="F76" s="50">
        <v>0.1</v>
      </c>
      <c r="G76" s="50" t="s">
        <v>119</v>
      </c>
      <c r="H76" s="29">
        <f t="shared" si="10"/>
        <v>7.5981006462563077</v>
      </c>
      <c r="I76" s="29">
        <f t="shared" si="8"/>
        <v>3.7990503231281537E-2</v>
      </c>
    </row>
    <row r="77" spans="1:9" x14ac:dyDescent="0.25">
      <c r="A77" s="4" t="s">
        <v>80</v>
      </c>
      <c r="B77" s="11">
        <v>2</v>
      </c>
      <c r="C77" s="73" t="s">
        <v>106</v>
      </c>
      <c r="D77" s="74">
        <v>6.2</v>
      </c>
      <c r="E77" s="65">
        <v>2.5</v>
      </c>
      <c r="F77" s="50">
        <v>0.1</v>
      </c>
      <c r="G77" s="50" t="s">
        <v>119</v>
      </c>
      <c r="H77" s="29">
        <f t="shared" si="10"/>
        <v>10.561137754359441</v>
      </c>
      <c r="I77" s="29">
        <f t="shared" si="8"/>
        <v>5.2805688771797206E-2</v>
      </c>
    </row>
    <row r="78" spans="1:9" ht="15.75" x14ac:dyDescent="0.25">
      <c r="A78" s="4" t="s">
        <v>80</v>
      </c>
      <c r="B78" s="28">
        <v>3</v>
      </c>
      <c r="C78" s="73" t="s">
        <v>106</v>
      </c>
      <c r="D78" s="74">
        <v>5.2</v>
      </c>
      <c r="E78" s="65">
        <v>2</v>
      </c>
      <c r="F78" s="50">
        <v>0.1</v>
      </c>
      <c r="G78" s="50" t="s">
        <v>119</v>
      </c>
      <c r="H78" s="29">
        <f t="shared" si="10"/>
        <v>6.9444574481755694</v>
      </c>
      <c r="I78" s="29">
        <f t="shared" si="8"/>
        <v>3.472228724087785E-2</v>
      </c>
    </row>
    <row r="79" spans="1:9" x14ac:dyDescent="0.25">
      <c r="A79" s="4" t="s">
        <v>82</v>
      </c>
      <c r="B79" s="10">
        <v>1</v>
      </c>
      <c r="C79" s="73" t="s">
        <v>114</v>
      </c>
      <c r="D79" s="74">
        <v>5.85</v>
      </c>
      <c r="E79" s="65">
        <v>3</v>
      </c>
      <c r="F79" s="50">
        <v>0.1</v>
      </c>
      <c r="G79" s="50" t="s">
        <v>119</v>
      </c>
      <c r="H79" s="29">
        <f t="shared" si="10"/>
        <v>9.195193439113778</v>
      </c>
      <c r="I79" s="29">
        <f t="shared" si="8"/>
        <v>4.5975967195568887E-2</v>
      </c>
    </row>
    <row r="80" spans="1:9" x14ac:dyDescent="0.25">
      <c r="A80" s="4" t="s">
        <v>82</v>
      </c>
      <c r="B80" s="10">
        <v>2</v>
      </c>
      <c r="C80" s="73" t="s">
        <v>28</v>
      </c>
      <c r="D80" s="74">
        <v>3.17</v>
      </c>
      <c r="E80" s="65">
        <v>1.5</v>
      </c>
      <c r="F80" s="50">
        <v>0.1</v>
      </c>
      <c r="G80" s="50" t="s">
        <v>119</v>
      </c>
      <c r="H80" s="29">
        <f t="shared" si="10"/>
        <v>2.1346022046585373</v>
      </c>
      <c r="I80" s="29">
        <f t="shared" si="8"/>
        <v>1.0673011023292685E-2</v>
      </c>
    </row>
    <row r="81" spans="1:9" x14ac:dyDescent="0.25">
      <c r="A81" s="4" t="s">
        <v>85</v>
      </c>
      <c r="B81" s="10">
        <v>1</v>
      </c>
      <c r="C81" s="73" t="s">
        <v>28</v>
      </c>
      <c r="D81" s="74">
        <v>2.7</v>
      </c>
      <c r="E81" s="65">
        <v>1</v>
      </c>
      <c r="F81" s="50">
        <v>0.1</v>
      </c>
      <c r="G81" s="50" t="s">
        <v>119</v>
      </c>
      <c r="H81" s="29">
        <f t="shared" si="10"/>
        <v>1.4561195643214717</v>
      </c>
      <c r="I81" s="29">
        <f t="shared" si="8"/>
        <v>7.2805978216073583E-3</v>
      </c>
    </row>
    <row r="82" spans="1:9" x14ac:dyDescent="0.25">
      <c r="A82" s="4" t="s">
        <v>86</v>
      </c>
      <c r="B82" s="10">
        <v>1</v>
      </c>
      <c r="C82" s="73" t="s">
        <v>28</v>
      </c>
      <c r="D82" s="74">
        <v>4.5999999999999996</v>
      </c>
      <c r="E82" s="65">
        <v>2.5</v>
      </c>
      <c r="F82" s="50">
        <v>0.1</v>
      </c>
      <c r="G82" s="50" t="s">
        <v>119</v>
      </c>
      <c r="H82" s="29">
        <f t="shared" si="10"/>
        <v>5.1847415317548586</v>
      </c>
      <c r="I82" s="29">
        <f t="shared" si="8"/>
        <v>2.5923707658774293E-2</v>
      </c>
    </row>
    <row r="83" spans="1:9" x14ac:dyDescent="0.25">
      <c r="A83" s="4" t="s">
        <v>86</v>
      </c>
      <c r="B83" s="10">
        <v>2</v>
      </c>
      <c r="C83" s="73" t="s">
        <v>106</v>
      </c>
      <c r="D83" s="74">
        <v>6.75</v>
      </c>
      <c r="E83" s="65">
        <v>4</v>
      </c>
      <c r="F83" s="50">
        <v>0.1</v>
      </c>
      <c r="G83" s="50" t="s">
        <v>119</v>
      </c>
      <c r="H83" s="29">
        <f t="shared" si="10"/>
        <v>12.932754309630576</v>
      </c>
      <c r="I83" s="29">
        <f t="shared" si="8"/>
        <v>6.4663771548152879E-2</v>
      </c>
    </row>
    <row r="84" spans="1:9" x14ac:dyDescent="0.25">
      <c r="A84" s="4" t="s">
        <v>87</v>
      </c>
      <c r="B84" s="10">
        <v>1</v>
      </c>
      <c r="C84" s="73" t="s">
        <v>106</v>
      </c>
      <c r="D84" s="74">
        <v>5.85</v>
      </c>
      <c r="E84" s="65">
        <v>4</v>
      </c>
      <c r="F84" s="50">
        <v>0.1</v>
      </c>
      <c r="G84" s="50" t="s">
        <v>119</v>
      </c>
      <c r="H84" s="29">
        <f t="shared" si="10"/>
        <v>9.195193439113778</v>
      </c>
      <c r="I84" s="29">
        <f t="shared" si="8"/>
        <v>4.5975967195568887E-2</v>
      </c>
    </row>
    <row r="85" spans="1:9" x14ac:dyDescent="0.25">
      <c r="A85" s="4" t="s">
        <v>87</v>
      </c>
      <c r="B85" s="10">
        <v>2</v>
      </c>
      <c r="C85" s="73" t="s">
        <v>94</v>
      </c>
      <c r="D85" s="74">
        <v>7.94</v>
      </c>
      <c r="E85" s="65">
        <v>4.5</v>
      </c>
      <c r="F85" s="50">
        <v>0.1</v>
      </c>
      <c r="G85" s="50" t="s">
        <v>119</v>
      </c>
      <c r="H85" s="29">
        <f t="shared" si="10"/>
        <v>19.044446599382685</v>
      </c>
      <c r="I85" s="29">
        <f t="shared" si="8"/>
        <v>9.5222232996913417E-2</v>
      </c>
    </row>
    <row r="86" spans="1:9" x14ac:dyDescent="0.25">
      <c r="A86" s="4" t="s">
        <v>87</v>
      </c>
      <c r="B86" s="10">
        <v>3</v>
      </c>
      <c r="C86" s="73" t="s">
        <v>94</v>
      </c>
      <c r="D86" s="74">
        <v>7.52</v>
      </c>
      <c r="E86" s="65">
        <v>4.5</v>
      </c>
      <c r="F86" s="50">
        <v>0.1</v>
      </c>
      <c r="G86" s="50" t="s">
        <v>119</v>
      </c>
      <c r="H86" s="29">
        <f t="shared" si="10"/>
        <v>16.730586928179441</v>
      </c>
      <c r="I86" s="29">
        <f t="shared" si="8"/>
        <v>8.3652934640897209E-2</v>
      </c>
    </row>
    <row r="87" spans="1:9" x14ac:dyDescent="0.25">
      <c r="A87" s="4" t="s">
        <v>87</v>
      </c>
      <c r="B87" s="10">
        <v>4</v>
      </c>
      <c r="C87" s="73" t="s">
        <v>28</v>
      </c>
      <c r="D87" s="74">
        <v>4.3</v>
      </c>
      <c r="E87" s="65">
        <v>3</v>
      </c>
      <c r="F87" s="50">
        <v>0.1</v>
      </c>
      <c r="G87" s="50" t="s">
        <v>119</v>
      </c>
      <c r="H87" s="29">
        <f t="shared" si="10"/>
        <v>4.4148463163769209</v>
      </c>
      <c r="I87" s="29">
        <f t="shared" si="8"/>
        <v>2.2074231581884606E-2</v>
      </c>
    </row>
  </sheetData>
  <autoFilter ref="A1:I87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3"/>
  <sheetViews>
    <sheetView topLeftCell="C1" zoomScale="97" zoomScaleNormal="97" workbookViewId="0">
      <selection activeCell="K3" sqref="K3"/>
    </sheetView>
  </sheetViews>
  <sheetFormatPr baseColWidth="10" defaultColWidth="11.42578125" defaultRowHeight="15" x14ac:dyDescent="0.25"/>
  <cols>
    <col min="3" max="3" width="8" bestFit="1" customWidth="1"/>
    <col min="4" max="4" width="12.5703125" bestFit="1" customWidth="1"/>
    <col min="5" max="5" width="15" bestFit="1" customWidth="1"/>
    <col min="10" max="15" width="11.42578125" style="29"/>
  </cols>
  <sheetData>
    <row r="1" spans="3:15" ht="15.75" thickBot="1" x14ac:dyDescent="0.3">
      <c r="D1" s="126" t="s">
        <v>15</v>
      </c>
      <c r="E1" s="127"/>
      <c r="F1" s="128" t="s">
        <v>16</v>
      </c>
      <c r="G1" s="127"/>
      <c r="H1" s="128" t="s">
        <v>43</v>
      </c>
      <c r="I1" s="127"/>
      <c r="J1" s="129" t="s">
        <v>17</v>
      </c>
      <c r="K1" s="130"/>
      <c r="L1" s="131" t="s">
        <v>18</v>
      </c>
      <c r="M1" s="130"/>
      <c r="N1" s="124" t="s">
        <v>42</v>
      </c>
      <c r="O1" s="125"/>
    </row>
    <row r="2" spans="3:15" ht="15.75" thickBot="1" x14ac:dyDescent="0.3">
      <c r="C2" s="51" t="s">
        <v>19</v>
      </c>
      <c r="D2" s="6" t="s">
        <v>20</v>
      </c>
      <c r="E2" s="24" t="s">
        <v>21</v>
      </c>
      <c r="F2" s="6" t="s">
        <v>20</v>
      </c>
      <c r="G2" s="24" t="s">
        <v>21</v>
      </c>
      <c r="H2" s="6" t="s">
        <v>20</v>
      </c>
      <c r="I2" s="24" t="s">
        <v>21</v>
      </c>
      <c r="J2" s="19" t="s">
        <v>20</v>
      </c>
      <c r="K2" s="20" t="s">
        <v>21</v>
      </c>
      <c r="L2" s="21" t="s">
        <v>20</v>
      </c>
      <c r="M2" s="20" t="s">
        <v>21</v>
      </c>
      <c r="N2" s="22" t="s">
        <v>20</v>
      </c>
      <c r="O2" s="23" t="s">
        <v>21</v>
      </c>
    </row>
    <row r="3" spans="3:15" x14ac:dyDescent="0.25">
      <c r="C3" s="102" t="s">
        <v>47</v>
      </c>
      <c r="D3" s="105">
        <v>0.7</v>
      </c>
      <c r="E3" s="106">
        <v>2.1</v>
      </c>
      <c r="F3" s="94">
        <v>67.5</v>
      </c>
      <c r="G3" s="114">
        <v>27</v>
      </c>
      <c r="H3" s="95">
        <v>15</v>
      </c>
      <c r="I3" s="114">
        <v>22</v>
      </c>
      <c r="J3" s="96">
        <f>H3/F3</f>
        <v>0.22222222222222221</v>
      </c>
      <c r="K3" s="97">
        <f>I3/G3</f>
        <v>0.81481481481481477</v>
      </c>
      <c r="L3" s="96">
        <f>J3*D3</f>
        <v>0.15555555555555553</v>
      </c>
      <c r="M3" s="97">
        <f>K3*E3</f>
        <v>1.711111111111111</v>
      </c>
      <c r="N3" s="96">
        <f>L3*0.5*10</f>
        <v>0.77777777777777768</v>
      </c>
      <c r="O3" s="97">
        <f>M3*0.5*10</f>
        <v>8.5555555555555554</v>
      </c>
    </row>
    <row r="4" spans="3:15" x14ac:dyDescent="0.25">
      <c r="C4" s="103" t="s">
        <v>48</v>
      </c>
      <c r="D4" s="107">
        <v>0.9</v>
      </c>
      <c r="E4" s="108">
        <v>2</v>
      </c>
      <c r="F4" s="89">
        <v>58.5</v>
      </c>
      <c r="G4" s="115">
        <v>85.5</v>
      </c>
      <c r="H4" s="90">
        <v>14.5</v>
      </c>
      <c r="I4" s="115">
        <v>26.5</v>
      </c>
      <c r="J4" s="86">
        <f t="shared" ref="J4:J43" si="0">H4/F4</f>
        <v>0.24786324786324787</v>
      </c>
      <c r="K4" s="98">
        <f t="shared" ref="K4:K43" si="1">I4/G4</f>
        <v>0.30994152046783624</v>
      </c>
      <c r="L4" s="86">
        <f t="shared" ref="L4:L43" si="2">J4*D4</f>
        <v>0.22307692307692309</v>
      </c>
      <c r="M4" s="98">
        <f t="shared" ref="M4:M43" si="3">K4*E4</f>
        <v>0.61988304093567248</v>
      </c>
      <c r="N4" s="86">
        <f t="shared" ref="N4:N43" si="4">L4*0.5*10</f>
        <v>1.1153846153846154</v>
      </c>
      <c r="O4" s="98">
        <f t="shared" ref="O4:O43" si="5">M4*0.5*10</f>
        <v>3.0994152046783623</v>
      </c>
    </row>
    <row r="5" spans="3:15" x14ac:dyDescent="0.25">
      <c r="C5" s="103" t="s">
        <v>49</v>
      </c>
      <c r="D5" s="107">
        <v>2.8</v>
      </c>
      <c r="E5" s="108">
        <v>2.2000000000000002</v>
      </c>
      <c r="F5" s="89">
        <v>96.5</v>
      </c>
      <c r="G5" s="115">
        <v>98</v>
      </c>
      <c r="H5" s="90">
        <v>16.5</v>
      </c>
      <c r="I5" s="115">
        <v>32</v>
      </c>
      <c r="J5" s="86">
        <f t="shared" si="0"/>
        <v>0.17098445595854922</v>
      </c>
      <c r="K5" s="98">
        <f t="shared" si="1"/>
        <v>0.32653061224489793</v>
      </c>
      <c r="L5" s="86">
        <f t="shared" si="2"/>
        <v>0.47875647668393778</v>
      </c>
      <c r="M5" s="98">
        <f t="shared" si="3"/>
        <v>0.71836734693877546</v>
      </c>
      <c r="N5" s="86">
        <f t="shared" si="4"/>
        <v>2.3937823834196887</v>
      </c>
      <c r="O5" s="98">
        <f t="shared" si="5"/>
        <v>3.5918367346938771</v>
      </c>
    </row>
    <row r="6" spans="3:15" x14ac:dyDescent="0.25">
      <c r="C6" s="103" t="s">
        <v>50</v>
      </c>
      <c r="D6" s="107">
        <v>1</v>
      </c>
      <c r="E6" s="108">
        <v>4.5999999999999996</v>
      </c>
      <c r="F6" s="90">
        <v>72</v>
      </c>
      <c r="G6" s="115">
        <v>95</v>
      </c>
      <c r="H6" s="90">
        <v>17</v>
      </c>
      <c r="I6" s="115">
        <v>34</v>
      </c>
      <c r="J6" s="86">
        <f t="shared" si="0"/>
        <v>0.2361111111111111</v>
      </c>
      <c r="K6" s="98">
        <f t="shared" si="1"/>
        <v>0.35789473684210527</v>
      </c>
      <c r="L6" s="86">
        <f t="shared" si="2"/>
        <v>0.2361111111111111</v>
      </c>
      <c r="M6" s="98">
        <f t="shared" si="3"/>
        <v>1.6463157894736842</v>
      </c>
      <c r="N6" s="86">
        <f t="shared" si="4"/>
        <v>1.1805555555555556</v>
      </c>
      <c r="O6" s="98">
        <f t="shared" si="5"/>
        <v>8.2315789473684209</v>
      </c>
    </row>
    <row r="7" spans="3:15" x14ac:dyDescent="0.25">
      <c r="C7" s="103" t="s">
        <v>51</v>
      </c>
      <c r="D7" s="107">
        <v>1.9</v>
      </c>
      <c r="E7" s="108">
        <v>3.1</v>
      </c>
      <c r="F7" s="89">
        <v>79.5</v>
      </c>
      <c r="G7" s="115">
        <v>91</v>
      </c>
      <c r="H7" s="90">
        <v>16.5</v>
      </c>
      <c r="I7" s="115">
        <v>32</v>
      </c>
      <c r="J7" s="86">
        <f t="shared" si="0"/>
        <v>0.20754716981132076</v>
      </c>
      <c r="K7" s="98">
        <f t="shared" si="1"/>
        <v>0.35164835164835168</v>
      </c>
      <c r="L7" s="86">
        <f t="shared" si="2"/>
        <v>0.39433962264150946</v>
      </c>
      <c r="M7" s="98">
        <f t="shared" si="3"/>
        <v>1.0901098901098902</v>
      </c>
      <c r="N7" s="86">
        <f t="shared" si="4"/>
        <v>1.9716981132075473</v>
      </c>
      <c r="O7" s="98">
        <f t="shared" si="5"/>
        <v>5.4505494505494507</v>
      </c>
    </row>
    <row r="8" spans="3:15" x14ac:dyDescent="0.25">
      <c r="C8" s="103" t="s">
        <v>52</v>
      </c>
      <c r="D8" s="107">
        <v>0.45</v>
      </c>
      <c r="E8" s="108">
        <v>1.1000000000000001</v>
      </c>
      <c r="F8" s="89">
        <v>45.5</v>
      </c>
      <c r="G8" s="115">
        <v>55</v>
      </c>
      <c r="H8" s="90">
        <v>14.5</v>
      </c>
      <c r="I8" s="115">
        <v>36.5</v>
      </c>
      <c r="J8" s="86">
        <f t="shared" si="0"/>
        <v>0.31868131868131866</v>
      </c>
      <c r="K8" s="98">
        <f t="shared" si="1"/>
        <v>0.66363636363636369</v>
      </c>
      <c r="L8" s="86">
        <f t="shared" si="2"/>
        <v>0.1434065934065934</v>
      </c>
      <c r="M8" s="98">
        <f t="shared" si="3"/>
        <v>0.73000000000000009</v>
      </c>
      <c r="N8" s="86">
        <f t="shared" si="4"/>
        <v>0.71703296703296693</v>
      </c>
      <c r="O8" s="98">
        <f t="shared" si="5"/>
        <v>3.6500000000000004</v>
      </c>
    </row>
    <row r="9" spans="3:15" x14ac:dyDescent="0.25">
      <c r="C9" s="103" t="s">
        <v>53</v>
      </c>
      <c r="D9" s="107">
        <v>0.3</v>
      </c>
      <c r="E9" s="108">
        <v>0.8</v>
      </c>
      <c r="F9" s="89">
        <v>47.5</v>
      </c>
      <c r="G9" s="115">
        <v>65.5</v>
      </c>
      <c r="H9" s="90">
        <v>16.5</v>
      </c>
      <c r="I9" s="115">
        <v>38</v>
      </c>
      <c r="J9" s="86">
        <f t="shared" si="0"/>
        <v>0.3473684210526316</v>
      </c>
      <c r="K9" s="98">
        <f t="shared" si="1"/>
        <v>0.58015267175572516</v>
      </c>
      <c r="L9" s="86">
        <f t="shared" si="2"/>
        <v>0.10421052631578948</v>
      </c>
      <c r="M9" s="98">
        <f t="shared" si="3"/>
        <v>0.46412213740458014</v>
      </c>
      <c r="N9" s="86">
        <f t="shared" si="4"/>
        <v>0.52105263157894743</v>
      </c>
      <c r="O9" s="98">
        <f t="shared" si="5"/>
        <v>2.3206106870229006</v>
      </c>
    </row>
    <row r="10" spans="3:15" x14ac:dyDescent="0.25">
      <c r="C10" s="103" t="s">
        <v>54</v>
      </c>
      <c r="D10" s="107">
        <v>1.2</v>
      </c>
      <c r="E10" s="108">
        <v>1.5</v>
      </c>
      <c r="F10" s="89">
        <v>97.5</v>
      </c>
      <c r="G10" s="115">
        <v>49</v>
      </c>
      <c r="H10" s="89">
        <v>22.5</v>
      </c>
      <c r="I10" s="115">
        <v>35.5</v>
      </c>
      <c r="J10" s="86">
        <f t="shared" si="0"/>
        <v>0.23076923076923078</v>
      </c>
      <c r="K10" s="98">
        <f t="shared" si="1"/>
        <v>0.72448979591836737</v>
      </c>
      <c r="L10" s="86">
        <f t="shared" si="2"/>
        <v>0.27692307692307694</v>
      </c>
      <c r="M10" s="98">
        <f t="shared" si="3"/>
        <v>1.0867346938775511</v>
      </c>
      <c r="N10" s="86">
        <f t="shared" si="4"/>
        <v>1.3846153846153846</v>
      </c>
      <c r="O10" s="98">
        <f t="shared" si="5"/>
        <v>5.4336734693877551</v>
      </c>
    </row>
    <row r="11" spans="3:15" x14ac:dyDescent="0.25">
      <c r="C11" s="103" t="s">
        <v>55</v>
      </c>
      <c r="D11" s="107">
        <v>0.6</v>
      </c>
      <c r="E11" s="108">
        <v>2</v>
      </c>
      <c r="F11" s="89">
        <v>46</v>
      </c>
      <c r="G11" s="115">
        <v>36</v>
      </c>
      <c r="H11" s="89">
        <v>19</v>
      </c>
      <c r="I11" s="115">
        <v>26.5</v>
      </c>
      <c r="J11" s="86">
        <f t="shared" si="0"/>
        <v>0.41304347826086957</v>
      </c>
      <c r="K11" s="98">
        <f t="shared" si="1"/>
        <v>0.73611111111111116</v>
      </c>
      <c r="L11" s="86">
        <f t="shared" si="2"/>
        <v>0.24782608695652172</v>
      </c>
      <c r="M11" s="98">
        <f t="shared" si="3"/>
        <v>1.4722222222222223</v>
      </c>
      <c r="N11" s="86">
        <f t="shared" si="4"/>
        <v>1.2391304347826086</v>
      </c>
      <c r="O11" s="98">
        <f t="shared" si="5"/>
        <v>7.3611111111111116</v>
      </c>
    </row>
    <row r="12" spans="3:15" x14ac:dyDescent="0.25">
      <c r="C12" s="103" t="s">
        <v>56</v>
      </c>
      <c r="D12" s="107">
        <v>0.7</v>
      </c>
      <c r="E12" s="108">
        <v>0.5</v>
      </c>
      <c r="F12" s="89">
        <v>71.5</v>
      </c>
      <c r="G12" s="115">
        <v>42.5</v>
      </c>
      <c r="H12" s="89">
        <v>17.5</v>
      </c>
      <c r="I12" s="115">
        <v>32.5</v>
      </c>
      <c r="J12" s="86">
        <f t="shared" si="0"/>
        <v>0.24475524475524477</v>
      </c>
      <c r="K12" s="98">
        <f t="shared" si="1"/>
        <v>0.76470588235294112</v>
      </c>
      <c r="L12" s="86">
        <f t="shared" si="2"/>
        <v>0.17132867132867133</v>
      </c>
      <c r="M12" s="98">
        <f t="shared" si="3"/>
        <v>0.38235294117647056</v>
      </c>
      <c r="N12" s="86">
        <f t="shared" si="4"/>
        <v>0.85664335664335667</v>
      </c>
      <c r="O12" s="98">
        <f t="shared" si="5"/>
        <v>1.9117647058823528</v>
      </c>
    </row>
    <row r="13" spans="3:15" x14ac:dyDescent="0.25">
      <c r="C13" s="103" t="s">
        <v>57</v>
      </c>
      <c r="D13" s="107">
        <v>1.2</v>
      </c>
      <c r="E13" s="108">
        <v>0.7</v>
      </c>
      <c r="F13" s="89">
        <v>51</v>
      </c>
      <c r="G13" s="115">
        <v>49.5</v>
      </c>
      <c r="H13" s="89">
        <v>18</v>
      </c>
      <c r="I13" s="115">
        <v>35</v>
      </c>
      <c r="J13" s="86">
        <f t="shared" si="0"/>
        <v>0.35294117647058826</v>
      </c>
      <c r="K13" s="98">
        <f t="shared" si="1"/>
        <v>0.70707070707070707</v>
      </c>
      <c r="L13" s="86">
        <f t="shared" si="2"/>
        <v>0.42352941176470588</v>
      </c>
      <c r="M13" s="98">
        <f t="shared" si="3"/>
        <v>0.49494949494949492</v>
      </c>
      <c r="N13" s="86">
        <f t="shared" si="4"/>
        <v>2.1176470588235294</v>
      </c>
      <c r="O13" s="98">
        <f t="shared" si="5"/>
        <v>2.4747474747474745</v>
      </c>
    </row>
    <row r="14" spans="3:15" x14ac:dyDescent="0.25">
      <c r="C14" s="103" t="s">
        <v>58</v>
      </c>
      <c r="D14" s="107">
        <v>0.3</v>
      </c>
      <c r="E14" s="108">
        <v>0.95</v>
      </c>
      <c r="F14" s="89">
        <v>53.5</v>
      </c>
      <c r="G14" s="115">
        <v>37</v>
      </c>
      <c r="H14" s="89">
        <v>24</v>
      </c>
      <c r="I14" s="115">
        <v>27.5</v>
      </c>
      <c r="J14" s="86">
        <f t="shared" si="0"/>
        <v>0.44859813084112149</v>
      </c>
      <c r="K14" s="98">
        <f t="shared" si="1"/>
        <v>0.7432432432432432</v>
      </c>
      <c r="L14" s="86">
        <f t="shared" si="2"/>
        <v>0.13457943925233645</v>
      </c>
      <c r="M14" s="98">
        <f t="shared" si="3"/>
        <v>0.70608108108108103</v>
      </c>
      <c r="N14" s="86">
        <f t="shared" si="4"/>
        <v>0.67289719626168232</v>
      </c>
      <c r="O14" s="98">
        <f t="shared" si="5"/>
        <v>3.5304054054054053</v>
      </c>
    </row>
    <row r="15" spans="3:15" x14ac:dyDescent="0.25">
      <c r="C15" s="103" t="s">
        <v>59</v>
      </c>
      <c r="D15" s="107">
        <v>1.4</v>
      </c>
      <c r="E15" s="108">
        <v>0.6</v>
      </c>
      <c r="F15" s="89">
        <v>52</v>
      </c>
      <c r="G15" s="115">
        <v>63.5</v>
      </c>
      <c r="H15" s="89">
        <v>17</v>
      </c>
      <c r="I15" s="115">
        <v>41</v>
      </c>
      <c r="J15" s="86">
        <f t="shared" si="0"/>
        <v>0.32692307692307693</v>
      </c>
      <c r="K15" s="98">
        <f t="shared" si="1"/>
        <v>0.64566929133858264</v>
      </c>
      <c r="L15" s="86">
        <f t="shared" si="2"/>
        <v>0.45769230769230768</v>
      </c>
      <c r="M15" s="98">
        <f t="shared" si="3"/>
        <v>0.38740157480314957</v>
      </c>
      <c r="N15" s="86">
        <f t="shared" si="4"/>
        <v>2.2884615384615383</v>
      </c>
      <c r="O15" s="98">
        <f t="shared" si="5"/>
        <v>1.9370078740157479</v>
      </c>
    </row>
    <row r="16" spans="3:15" x14ac:dyDescent="0.25">
      <c r="C16" s="103" t="s">
        <v>60</v>
      </c>
      <c r="D16" s="107">
        <v>0.15</v>
      </c>
      <c r="E16" s="108">
        <v>0.9</v>
      </c>
      <c r="F16" s="89">
        <v>50.5</v>
      </c>
      <c r="G16" s="115">
        <v>40</v>
      </c>
      <c r="H16" s="89">
        <v>16.5</v>
      </c>
      <c r="I16" s="115">
        <v>30.5</v>
      </c>
      <c r="J16" s="86">
        <f t="shared" si="0"/>
        <v>0.32673267326732675</v>
      </c>
      <c r="K16" s="98">
        <f t="shared" si="1"/>
        <v>0.76249999999999996</v>
      </c>
      <c r="L16" s="86">
        <f t="shared" si="2"/>
        <v>4.9009900990099012E-2</v>
      </c>
      <c r="M16" s="98">
        <f t="shared" si="3"/>
        <v>0.68625000000000003</v>
      </c>
      <c r="N16" s="86">
        <f t="shared" si="4"/>
        <v>0.24504950495049505</v>
      </c>
      <c r="O16" s="98">
        <f t="shared" si="5"/>
        <v>3.4312500000000004</v>
      </c>
    </row>
    <row r="17" spans="3:15" x14ac:dyDescent="0.25">
      <c r="C17" s="103" t="s">
        <v>61</v>
      </c>
      <c r="D17" s="107">
        <v>0.25</v>
      </c>
      <c r="E17" s="108">
        <v>1</v>
      </c>
      <c r="F17" s="89">
        <v>49</v>
      </c>
      <c r="G17" s="115">
        <v>50.5</v>
      </c>
      <c r="H17" s="89">
        <v>16.5</v>
      </c>
      <c r="I17" s="115">
        <v>36</v>
      </c>
      <c r="J17" s="86">
        <f t="shared" si="0"/>
        <v>0.33673469387755101</v>
      </c>
      <c r="K17" s="98">
        <f t="shared" si="1"/>
        <v>0.71287128712871284</v>
      </c>
      <c r="L17" s="86">
        <f t="shared" si="2"/>
        <v>8.4183673469387751E-2</v>
      </c>
      <c r="M17" s="98">
        <f t="shared" si="3"/>
        <v>0.71287128712871284</v>
      </c>
      <c r="N17" s="86">
        <f t="shared" si="4"/>
        <v>0.42091836734693877</v>
      </c>
      <c r="O17" s="98">
        <f t="shared" si="5"/>
        <v>3.564356435643564</v>
      </c>
    </row>
    <row r="18" spans="3:15" x14ac:dyDescent="0.25">
      <c r="C18" s="103" t="s">
        <v>73</v>
      </c>
      <c r="D18" s="107">
        <v>0.2</v>
      </c>
      <c r="E18" s="108">
        <v>3.9</v>
      </c>
      <c r="F18" s="91">
        <v>39.5</v>
      </c>
      <c r="G18" s="108">
        <v>53</v>
      </c>
      <c r="H18" s="88">
        <v>18</v>
      </c>
      <c r="I18" s="108">
        <v>26</v>
      </c>
      <c r="J18" s="86">
        <f t="shared" si="0"/>
        <v>0.45569620253164556</v>
      </c>
      <c r="K18" s="98">
        <f t="shared" si="1"/>
        <v>0.49056603773584906</v>
      </c>
      <c r="L18" s="86">
        <f t="shared" si="2"/>
        <v>9.1139240506329114E-2</v>
      </c>
      <c r="M18" s="98">
        <f t="shared" si="3"/>
        <v>1.9132075471698113</v>
      </c>
      <c r="N18" s="86">
        <f t="shared" si="4"/>
        <v>0.45569620253164556</v>
      </c>
      <c r="O18" s="98">
        <f t="shared" si="5"/>
        <v>9.566037735849056</v>
      </c>
    </row>
    <row r="19" spans="3:15" x14ac:dyDescent="0.25">
      <c r="C19" s="103" t="s">
        <v>74</v>
      </c>
      <c r="D19" s="107">
        <v>0.3</v>
      </c>
      <c r="E19" s="108">
        <v>1.2</v>
      </c>
      <c r="F19" s="1">
        <v>28.5</v>
      </c>
      <c r="G19" s="108">
        <v>58.5</v>
      </c>
      <c r="H19" s="87">
        <v>17.5</v>
      </c>
      <c r="I19" s="108">
        <v>35.5</v>
      </c>
      <c r="J19" s="86">
        <f t="shared" si="0"/>
        <v>0.61403508771929827</v>
      </c>
      <c r="K19" s="98">
        <f t="shared" si="1"/>
        <v>0.60683760683760679</v>
      </c>
      <c r="L19" s="86">
        <f t="shared" si="2"/>
        <v>0.18421052631578946</v>
      </c>
      <c r="M19" s="98">
        <f t="shared" si="3"/>
        <v>0.72820512820512817</v>
      </c>
      <c r="N19" s="86">
        <f t="shared" si="4"/>
        <v>0.92105263157894735</v>
      </c>
      <c r="O19" s="98">
        <f t="shared" si="5"/>
        <v>3.641025641025641</v>
      </c>
    </row>
    <row r="20" spans="3:15" x14ac:dyDescent="0.25">
      <c r="C20" s="103" t="s">
        <v>75</v>
      </c>
      <c r="D20" s="107">
        <v>0.15</v>
      </c>
      <c r="E20" s="108">
        <v>1</v>
      </c>
      <c r="F20" s="1">
        <v>23</v>
      </c>
      <c r="G20" s="108">
        <v>32</v>
      </c>
      <c r="H20" s="87">
        <v>16</v>
      </c>
      <c r="I20" s="108">
        <v>25</v>
      </c>
      <c r="J20" s="86">
        <f t="shared" si="0"/>
        <v>0.69565217391304346</v>
      </c>
      <c r="K20" s="98">
        <f t="shared" si="1"/>
        <v>0.78125</v>
      </c>
      <c r="L20" s="86">
        <f t="shared" si="2"/>
        <v>0.10434782608695652</v>
      </c>
      <c r="M20" s="98">
        <f t="shared" si="3"/>
        <v>0.78125</v>
      </c>
      <c r="N20" s="86">
        <f t="shared" si="4"/>
        <v>0.52173913043478259</v>
      </c>
      <c r="O20" s="98">
        <f t="shared" si="5"/>
        <v>3.90625</v>
      </c>
    </row>
    <row r="21" spans="3:15" x14ac:dyDescent="0.25">
      <c r="C21" s="103" t="s">
        <v>76</v>
      </c>
      <c r="D21" s="107">
        <v>0.3</v>
      </c>
      <c r="E21" s="108">
        <v>2.8</v>
      </c>
      <c r="F21" s="87">
        <v>26</v>
      </c>
      <c r="G21" s="108">
        <v>55.5</v>
      </c>
      <c r="H21" s="87">
        <v>16</v>
      </c>
      <c r="I21" s="108">
        <v>27</v>
      </c>
      <c r="J21" s="86">
        <f t="shared" si="0"/>
        <v>0.61538461538461542</v>
      </c>
      <c r="K21" s="98">
        <f t="shared" si="1"/>
        <v>0.48648648648648651</v>
      </c>
      <c r="L21" s="86">
        <f t="shared" si="2"/>
        <v>0.18461538461538463</v>
      </c>
      <c r="M21" s="98">
        <f t="shared" si="3"/>
        <v>1.3621621621621622</v>
      </c>
      <c r="N21" s="86">
        <f t="shared" si="4"/>
        <v>0.92307692307692313</v>
      </c>
      <c r="O21" s="98">
        <f t="shared" si="5"/>
        <v>6.8108108108108114</v>
      </c>
    </row>
    <row r="22" spans="3:15" x14ac:dyDescent="0.25">
      <c r="C22" s="103" t="s">
        <v>77</v>
      </c>
      <c r="D22" s="107">
        <v>0.25</v>
      </c>
      <c r="E22" s="108">
        <v>0.4</v>
      </c>
      <c r="F22" s="1">
        <v>32.5</v>
      </c>
      <c r="G22" s="108">
        <v>37</v>
      </c>
      <c r="H22" s="87">
        <v>17.5</v>
      </c>
      <c r="I22" s="108">
        <v>40</v>
      </c>
      <c r="J22" s="86">
        <f t="shared" si="0"/>
        <v>0.53846153846153844</v>
      </c>
      <c r="K22" s="98">
        <f t="shared" si="1"/>
        <v>1.0810810810810811</v>
      </c>
      <c r="L22" s="86">
        <f t="shared" si="2"/>
        <v>0.13461538461538461</v>
      </c>
      <c r="M22" s="98">
        <f t="shared" si="3"/>
        <v>0.43243243243243246</v>
      </c>
      <c r="N22" s="86">
        <f t="shared" si="4"/>
        <v>0.67307692307692302</v>
      </c>
      <c r="O22" s="98">
        <f t="shared" si="5"/>
        <v>2.1621621621621623</v>
      </c>
    </row>
    <row r="23" spans="3:15" x14ac:dyDescent="0.25">
      <c r="C23" s="103" t="s">
        <v>78</v>
      </c>
      <c r="D23" s="107">
        <v>0.3</v>
      </c>
      <c r="E23" s="108">
        <v>2.2999999999999998</v>
      </c>
      <c r="F23" s="1">
        <v>40.5</v>
      </c>
      <c r="G23" s="108">
        <v>53</v>
      </c>
      <c r="H23" s="87">
        <v>20</v>
      </c>
      <c r="I23" s="108">
        <v>29</v>
      </c>
      <c r="J23" s="86">
        <f t="shared" si="0"/>
        <v>0.49382716049382713</v>
      </c>
      <c r="K23" s="98">
        <f t="shared" si="1"/>
        <v>0.54716981132075471</v>
      </c>
      <c r="L23" s="86">
        <f t="shared" si="2"/>
        <v>0.14814814814814814</v>
      </c>
      <c r="M23" s="98">
        <f t="shared" si="3"/>
        <v>1.2584905660377357</v>
      </c>
      <c r="N23" s="86">
        <f t="shared" si="4"/>
        <v>0.7407407407407407</v>
      </c>
      <c r="O23" s="98">
        <f t="shared" si="5"/>
        <v>6.2924528301886786</v>
      </c>
    </row>
    <row r="24" spans="3:15" x14ac:dyDescent="0.25">
      <c r="C24" s="103" t="s">
        <v>79</v>
      </c>
      <c r="D24" s="107">
        <v>0.15</v>
      </c>
      <c r="E24" s="108">
        <v>1.5</v>
      </c>
      <c r="F24" s="1">
        <v>44</v>
      </c>
      <c r="G24" s="108">
        <v>29.5</v>
      </c>
      <c r="H24" s="87">
        <v>19.5</v>
      </c>
      <c r="I24" s="108">
        <v>22</v>
      </c>
      <c r="J24" s="86">
        <f t="shared" si="0"/>
        <v>0.44318181818181818</v>
      </c>
      <c r="K24" s="98">
        <f t="shared" si="1"/>
        <v>0.74576271186440679</v>
      </c>
      <c r="L24" s="86">
        <f t="shared" si="2"/>
        <v>6.6477272727272718E-2</v>
      </c>
      <c r="M24" s="98">
        <f t="shared" si="3"/>
        <v>1.1186440677966103</v>
      </c>
      <c r="N24" s="86">
        <f t="shared" si="4"/>
        <v>0.33238636363636359</v>
      </c>
      <c r="O24" s="98">
        <f t="shared" si="5"/>
        <v>5.5932203389830519</v>
      </c>
    </row>
    <row r="25" spans="3:15" x14ac:dyDescent="0.25">
      <c r="C25" s="103" t="s">
        <v>80</v>
      </c>
      <c r="D25" s="107">
        <v>0.1</v>
      </c>
      <c r="E25" s="108">
        <v>2.2999999999999998</v>
      </c>
      <c r="F25" s="1">
        <v>46.5</v>
      </c>
      <c r="G25" s="108">
        <v>102.5</v>
      </c>
      <c r="H25" s="1">
        <v>20</v>
      </c>
      <c r="I25" s="108">
        <v>45</v>
      </c>
      <c r="J25" s="86">
        <f t="shared" si="0"/>
        <v>0.43010752688172044</v>
      </c>
      <c r="K25" s="98">
        <f t="shared" si="1"/>
        <v>0.43902439024390244</v>
      </c>
      <c r="L25" s="86">
        <f t="shared" si="2"/>
        <v>4.3010752688172046E-2</v>
      </c>
      <c r="M25" s="98">
        <f t="shared" si="3"/>
        <v>1.0097560975609756</v>
      </c>
      <c r="N25" s="86">
        <f t="shared" si="4"/>
        <v>0.21505376344086025</v>
      </c>
      <c r="O25" s="98">
        <f t="shared" si="5"/>
        <v>5.0487804878048781</v>
      </c>
    </row>
    <row r="26" spans="3:15" x14ac:dyDescent="0.25">
      <c r="C26" s="103" t="s">
        <v>81</v>
      </c>
      <c r="D26" s="107">
        <v>0.35</v>
      </c>
      <c r="E26" s="108">
        <v>2.1</v>
      </c>
      <c r="F26" s="1">
        <v>27.5</v>
      </c>
      <c r="G26" s="108">
        <v>51</v>
      </c>
      <c r="H26" s="1">
        <v>17</v>
      </c>
      <c r="I26" s="108">
        <v>28</v>
      </c>
      <c r="J26" s="86">
        <f t="shared" si="0"/>
        <v>0.61818181818181817</v>
      </c>
      <c r="K26" s="98">
        <f t="shared" si="1"/>
        <v>0.5490196078431373</v>
      </c>
      <c r="L26" s="86">
        <f t="shared" si="2"/>
        <v>0.21636363636363634</v>
      </c>
      <c r="M26" s="98">
        <f t="shared" si="3"/>
        <v>1.1529411764705884</v>
      </c>
      <c r="N26" s="86">
        <f t="shared" si="4"/>
        <v>1.0818181818181818</v>
      </c>
      <c r="O26" s="98">
        <f t="shared" si="5"/>
        <v>5.764705882352942</v>
      </c>
    </row>
    <row r="27" spans="3:15" x14ac:dyDescent="0.25">
      <c r="C27" s="103" t="s">
        <v>82</v>
      </c>
      <c r="D27" s="107">
        <v>0.25</v>
      </c>
      <c r="E27" s="108">
        <v>3.5</v>
      </c>
      <c r="F27" s="1">
        <v>42</v>
      </c>
      <c r="G27" s="108">
        <v>30</v>
      </c>
      <c r="H27" s="1">
        <v>19.5</v>
      </c>
      <c r="I27" s="108">
        <v>21</v>
      </c>
      <c r="J27" s="86">
        <f t="shared" si="0"/>
        <v>0.4642857142857143</v>
      </c>
      <c r="K27" s="98">
        <f t="shared" si="1"/>
        <v>0.7</v>
      </c>
      <c r="L27" s="86">
        <f t="shared" si="2"/>
        <v>0.11607142857142858</v>
      </c>
      <c r="M27" s="98">
        <f t="shared" si="3"/>
        <v>2.4499999999999997</v>
      </c>
      <c r="N27" s="86">
        <f t="shared" si="4"/>
        <v>0.5803571428571429</v>
      </c>
      <c r="O27" s="98">
        <f t="shared" si="5"/>
        <v>12.249999999999998</v>
      </c>
    </row>
    <row r="28" spans="3:15" x14ac:dyDescent="0.25">
      <c r="C28" s="103" t="s">
        <v>83</v>
      </c>
      <c r="D28" s="107">
        <v>0.2</v>
      </c>
      <c r="E28" s="108">
        <v>3.1</v>
      </c>
      <c r="F28" s="1">
        <v>37.5</v>
      </c>
      <c r="G28" s="108">
        <v>54.5</v>
      </c>
      <c r="H28" s="1">
        <v>18</v>
      </c>
      <c r="I28" s="108">
        <v>33.5</v>
      </c>
      <c r="J28" s="86">
        <f t="shared" si="0"/>
        <v>0.48</v>
      </c>
      <c r="K28" s="98">
        <f t="shared" si="1"/>
        <v>0.61467889908256879</v>
      </c>
      <c r="L28" s="86">
        <f t="shared" si="2"/>
        <v>9.6000000000000002E-2</v>
      </c>
      <c r="M28" s="98">
        <f t="shared" si="3"/>
        <v>1.9055045871559633</v>
      </c>
      <c r="N28" s="86">
        <f t="shared" si="4"/>
        <v>0.48</v>
      </c>
      <c r="O28" s="98">
        <f t="shared" si="5"/>
        <v>9.5275229357798157</v>
      </c>
    </row>
    <row r="29" spans="3:15" x14ac:dyDescent="0.25">
      <c r="C29" s="103" t="s">
        <v>84</v>
      </c>
      <c r="D29" s="107">
        <v>0.4</v>
      </c>
      <c r="E29" s="108">
        <v>3.7</v>
      </c>
      <c r="F29" s="1">
        <v>31.5</v>
      </c>
      <c r="G29" s="108">
        <v>43</v>
      </c>
      <c r="H29" s="1">
        <v>17.5</v>
      </c>
      <c r="I29" s="108">
        <v>17</v>
      </c>
      <c r="J29" s="86">
        <f t="shared" si="0"/>
        <v>0.55555555555555558</v>
      </c>
      <c r="K29" s="98">
        <f t="shared" si="1"/>
        <v>0.39534883720930231</v>
      </c>
      <c r="L29" s="86">
        <f t="shared" si="2"/>
        <v>0.22222222222222224</v>
      </c>
      <c r="M29" s="98">
        <f t="shared" si="3"/>
        <v>1.4627906976744185</v>
      </c>
      <c r="N29" s="86">
        <f t="shared" si="4"/>
        <v>1.1111111111111112</v>
      </c>
      <c r="O29" s="98">
        <f t="shared" si="5"/>
        <v>7.3139534883720927</v>
      </c>
    </row>
    <row r="30" spans="3:15" x14ac:dyDescent="0.25">
      <c r="C30" s="103" t="s">
        <v>85</v>
      </c>
      <c r="D30" s="107">
        <v>0.35</v>
      </c>
      <c r="E30" s="108">
        <v>3.6</v>
      </c>
      <c r="F30" s="1">
        <v>48.5</v>
      </c>
      <c r="G30" s="108">
        <v>61.5</v>
      </c>
      <c r="H30" s="1">
        <v>22.5</v>
      </c>
      <c r="I30" s="108">
        <v>33</v>
      </c>
      <c r="J30" s="86">
        <f t="shared" si="0"/>
        <v>0.46391752577319589</v>
      </c>
      <c r="K30" s="98">
        <f t="shared" si="1"/>
        <v>0.53658536585365857</v>
      </c>
      <c r="L30" s="86">
        <f t="shared" si="2"/>
        <v>0.16237113402061856</v>
      </c>
      <c r="M30" s="98">
        <f t="shared" si="3"/>
        <v>1.9317073170731709</v>
      </c>
      <c r="N30" s="86">
        <f t="shared" si="4"/>
        <v>0.81185567010309279</v>
      </c>
      <c r="O30" s="98">
        <f t="shared" si="5"/>
        <v>9.6585365853658551</v>
      </c>
    </row>
    <row r="31" spans="3:15" x14ac:dyDescent="0.25">
      <c r="C31" s="103" t="s">
        <v>86</v>
      </c>
      <c r="D31" s="107">
        <v>0.1</v>
      </c>
      <c r="E31" s="108">
        <v>4.5</v>
      </c>
      <c r="F31" s="1">
        <v>46.5</v>
      </c>
      <c r="G31" s="108">
        <v>67.5</v>
      </c>
      <c r="H31" s="1">
        <v>21</v>
      </c>
      <c r="I31" s="108">
        <v>31.5</v>
      </c>
      <c r="J31" s="86">
        <f t="shared" si="0"/>
        <v>0.45161290322580644</v>
      </c>
      <c r="K31" s="98">
        <f t="shared" si="1"/>
        <v>0.46666666666666667</v>
      </c>
      <c r="L31" s="86">
        <f t="shared" si="2"/>
        <v>4.5161290322580649E-2</v>
      </c>
      <c r="M31" s="98">
        <f t="shared" si="3"/>
        <v>2.1</v>
      </c>
      <c r="N31" s="86">
        <f t="shared" si="4"/>
        <v>0.22580645161290325</v>
      </c>
      <c r="O31" s="98">
        <f t="shared" si="5"/>
        <v>10.5</v>
      </c>
    </row>
    <row r="32" spans="3:15" x14ac:dyDescent="0.25">
      <c r="C32" s="103" t="s">
        <v>87</v>
      </c>
      <c r="D32" s="107">
        <v>0.2</v>
      </c>
      <c r="E32" s="108">
        <v>3.4</v>
      </c>
      <c r="F32" s="1">
        <v>44.5</v>
      </c>
      <c r="G32" s="108">
        <v>51.5</v>
      </c>
      <c r="H32" s="1">
        <v>19</v>
      </c>
      <c r="I32" s="108">
        <v>25</v>
      </c>
      <c r="J32" s="86">
        <f t="shared" si="0"/>
        <v>0.42696629213483145</v>
      </c>
      <c r="K32" s="98">
        <f t="shared" si="1"/>
        <v>0.4854368932038835</v>
      </c>
      <c r="L32" s="86">
        <f t="shared" si="2"/>
        <v>8.5393258426966295E-2</v>
      </c>
      <c r="M32" s="98">
        <f t="shared" si="3"/>
        <v>1.6504854368932038</v>
      </c>
      <c r="N32" s="86">
        <f t="shared" si="4"/>
        <v>0.4269662921348315</v>
      </c>
      <c r="O32" s="98">
        <f t="shared" si="5"/>
        <v>8.2524271844660184</v>
      </c>
    </row>
    <row r="33" spans="3:16" x14ac:dyDescent="0.25">
      <c r="C33" s="103" t="s">
        <v>62</v>
      </c>
      <c r="D33" s="109">
        <v>0.2</v>
      </c>
      <c r="E33" s="110">
        <v>2.1</v>
      </c>
      <c r="F33" s="91">
        <v>25</v>
      </c>
      <c r="G33" s="110">
        <v>52</v>
      </c>
      <c r="H33" s="91">
        <v>19</v>
      </c>
      <c r="I33" s="110">
        <v>40.5</v>
      </c>
      <c r="J33" s="86">
        <f t="shared" si="0"/>
        <v>0.76</v>
      </c>
      <c r="K33" s="98">
        <f t="shared" si="1"/>
        <v>0.77884615384615385</v>
      </c>
      <c r="L33" s="86">
        <f t="shared" si="2"/>
        <v>0.15200000000000002</v>
      </c>
      <c r="M33" s="98">
        <f t="shared" si="3"/>
        <v>1.6355769230769233</v>
      </c>
      <c r="N33" s="86">
        <f t="shared" si="4"/>
        <v>0.76000000000000012</v>
      </c>
      <c r="O33" s="98">
        <f t="shared" si="5"/>
        <v>8.1778846153846168</v>
      </c>
    </row>
    <row r="34" spans="3:16" x14ac:dyDescent="0.25">
      <c r="C34" s="103" t="s">
        <v>63</v>
      </c>
      <c r="D34" s="109">
        <v>0.2</v>
      </c>
      <c r="E34" s="110">
        <v>6</v>
      </c>
      <c r="F34" s="1">
        <v>41.5</v>
      </c>
      <c r="G34" s="110">
        <v>75</v>
      </c>
      <c r="H34" s="1">
        <v>21</v>
      </c>
      <c r="I34" s="110">
        <v>38.5</v>
      </c>
      <c r="J34" s="86">
        <f t="shared" si="0"/>
        <v>0.50602409638554213</v>
      </c>
      <c r="K34" s="98">
        <f t="shared" si="1"/>
        <v>0.51333333333333331</v>
      </c>
      <c r="L34" s="86">
        <f t="shared" si="2"/>
        <v>0.10120481927710843</v>
      </c>
      <c r="M34" s="98">
        <f t="shared" si="3"/>
        <v>3.08</v>
      </c>
      <c r="N34" s="86">
        <f t="shared" si="4"/>
        <v>0.50602409638554213</v>
      </c>
      <c r="O34" s="98">
        <f t="shared" si="5"/>
        <v>15.4</v>
      </c>
    </row>
    <row r="35" spans="3:16" x14ac:dyDescent="0.25">
      <c r="C35" s="103" t="s">
        <v>64</v>
      </c>
      <c r="D35" s="109">
        <v>0.5</v>
      </c>
      <c r="E35" s="110">
        <v>1.8</v>
      </c>
      <c r="F35" s="1">
        <v>34.5</v>
      </c>
      <c r="G35" s="110">
        <v>81</v>
      </c>
      <c r="H35" s="1">
        <v>19</v>
      </c>
      <c r="I35" s="110">
        <v>38</v>
      </c>
      <c r="J35" s="86">
        <f t="shared" si="0"/>
        <v>0.55072463768115942</v>
      </c>
      <c r="K35" s="98">
        <f t="shared" si="1"/>
        <v>0.46913580246913578</v>
      </c>
      <c r="L35" s="86">
        <f t="shared" si="2"/>
        <v>0.27536231884057971</v>
      </c>
      <c r="M35" s="98">
        <f t="shared" si="3"/>
        <v>0.84444444444444444</v>
      </c>
      <c r="N35" s="86">
        <f t="shared" si="4"/>
        <v>1.3768115942028984</v>
      </c>
      <c r="O35" s="98">
        <f t="shared" si="5"/>
        <v>4.2222222222222223</v>
      </c>
    </row>
    <row r="36" spans="3:16" x14ac:dyDescent="0.25">
      <c r="C36" s="103" t="s">
        <v>65</v>
      </c>
      <c r="D36" s="111">
        <v>0</v>
      </c>
      <c r="E36" s="110">
        <v>5.8</v>
      </c>
      <c r="F36" s="92">
        <v>0</v>
      </c>
      <c r="G36" s="110">
        <v>82.5</v>
      </c>
      <c r="H36" s="92">
        <v>0</v>
      </c>
      <c r="I36" s="110">
        <v>43</v>
      </c>
      <c r="J36" s="93">
        <v>0</v>
      </c>
      <c r="K36" s="98">
        <f t="shared" si="1"/>
        <v>0.52121212121212124</v>
      </c>
      <c r="L36" s="86">
        <f t="shared" si="2"/>
        <v>0</v>
      </c>
      <c r="M36" s="98">
        <f t="shared" si="3"/>
        <v>3.023030303030303</v>
      </c>
      <c r="N36" s="86">
        <f t="shared" si="4"/>
        <v>0</v>
      </c>
      <c r="O36" s="98">
        <f t="shared" si="5"/>
        <v>15.115151515151515</v>
      </c>
      <c r="P36" t="s">
        <v>109</v>
      </c>
    </row>
    <row r="37" spans="3:16" x14ac:dyDescent="0.25">
      <c r="C37" s="103" t="s">
        <v>66</v>
      </c>
      <c r="D37" s="109">
        <v>0.5</v>
      </c>
      <c r="E37" s="110">
        <v>1.1000000000000001</v>
      </c>
      <c r="F37" s="1">
        <v>33</v>
      </c>
      <c r="G37" s="110">
        <v>74.5</v>
      </c>
      <c r="H37" s="1">
        <v>20.5</v>
      </c>
      <c r="I37" s="110">
        <v>52</v>
      </c>
      <c r="J37" s="86">
        <f t="shared" si="0"/>
        <v>0.62121212121212122</v>
      </c>
      <c r="K37" s="98">
        <f t="shared" si="1"/>
        <v>0.69798657718120805</v>
      </c>
      <c r="L37" s="86">
        <f t="shared" si="2"/>
        <v>0.31060606060606061</v>
      </c>
      <c r="M37" s="98">
        <f t="shared" si="3"/>
        <v>0.76778523489932893</v>
      </c>
      <c r="N37" s="86">
        <f t="shared" si="4"/>
        <v>1.553030303030303</v>
      </c>
      <c r="O37" s="98">
        <f t="shared" si="5"/>
        <v>3.8389261744966445</v>
      </c>
    </row>
    <row r="38" spans="3:16" x14ac:dyDescent="0.25">
      <c r="C38" s="103" t="s">
        <v>67</v>
      </c>
      <c r="D38" s="109">
        <v>0.25</v>
      </c>
      <c r="E38" s="110">
        <v>7.3</v>
      </c>
      <c r="F38" s="1">
        <v>28.5</v>
      </c>
      <c r="G38" s="110">
        <v>92</v>
      </c>
      <c r="H38" s="1">
        <v>17</v>
      </c>
      <c r="I38" s="110">
        <v>44.5</v>
      </c>
      <c r="J38" s="86">
        <f t="shared" si="0"/>
        <v>0.59649122807017541</v>
      </c>
      <c r="K38" s="98">
        <f t="shared" si="1"/>
        <v>0.48369565217391303</v>
      </c>
      <c r="L38" s="86">
        <f t="shared" si="2"/>
        <v>0.14912280701754385</v>
      </c>
      <c r="M38" s="98">
        <f t="shared" si="3"/>
        <v>3.5309782608695648</v>
      </c>
      <c r="N38" s="86">
        <f t="shared" si="4"/>
        <v>0.74561403508771928</v>
      </c>
      <c r="O38" s="98">
        <f t="shared" si="5"/>
        <v>17.654891304347824</v>
      </c>
    </row>
    <row r="39" spans="3:16" x14ac:dyDescent="0.25">
      <c r="C39" s="103" t="s">
        <v>68</v>
      </c>
      <c r="D39" s="109">
        <v>0.5</v>
      </c>
      <c r="E39" s="110">
        <v>7.5</v>
      </c>
      <c r="F39" s="1">
        <v>40.5</v>
      </c>
      <c r="G39" s="110">
        <v>66.5</v>
      </c>
      <c r="H39" s="1">
        <v>22</v>
      </c>
      <c r="I39" s="110">
        <v>34</v>
      </c>
      <c r="J39" s="86">
        <f t="shared" si="0"/>
        <v>0.54320987654320985</v>
      </c>
      <c r="K39" s="98">
        <f t="shared" si="1"/>
        <v>0.51127819548872178</v>
      </c>
      <c r="L39" s="86">
        <f t="shared" si="2"/>
        <v>0.27160493827160492</v>
      </c>
      <c r="M39" s="98">
        <f t="shared" si="3"/>
        <v>3.8345864661654132</v>
      </c>
      <c r="N39" s="86">
        <f t="shared" si="4"/>
        <v>1.3580246913580245</v>
      </c>
      <c r="O39" s="98">
        <f t="shared" si="5"/>
        <v>19.172932330827066</v>
      </c>
    </row>
    <row r="40" spans="3:16" x14ac:dyDescent="0.25">
      <c r="C40" s="103" t="s">
        <v>69</v>
      </c>
      <c r="D40" s="109">
        <v>0.4</v>
      </c>
      <c r="E40" s="110">
        <v>8</v>
      </c>
      <c r="F40" s="1">
        <v>32.5</v>
      </c>
      <c r="G40" s="110">
        <v>120</v>
      </c>
      <c r="H40" s="1">
        <v>17.5</v>
      </c>
      <c r="I40" s="110">
        <v>53</v>
      </c>
      <c r="J40" s="86">
        <f t="shared" si="0"/>
        <v>0.53846153846153844</v>
      </c>
      <c r="K40" s="98">
        <f t="shared" si="1"/>
        <v>0.44166666666666665</v>
      </c>
      <c r="L40" s="86">
        <f t="shared" si="2"/>
        <v>0.2153846153846154</v>
      </c>
      <c r="M40" s="98">
        <f t="shared" si="3"/>
        <v>3.5333333333333332</v>
      </c>
      <c r="N40" s="86">
        <f t="shared" si="4"/>
        <v>1.0769230769230771</v>
      </c>
      <c r="O40" s="98">
        <f t="shared" si="5"/>
        <v>17.666666666666664</v>
      </c>
    </row>
    <row r="41" spans="3:16" x14ac:dyDescent="0.25">
      <c r="C41" s="103" t="s">
        <v>70</v>
      </c>
      <c r="D41" s="109">
        <v>0.6</v>
      </c>
      <c r="E41" s="110">
        <v>4.0999999999999996</v>
      </c>
      <c r="F41" s="1">
        <v>36.5</v>
      </c>
      <c r="G41" s="110">
        <v>65</v>
      </c>
      <c r="H41" s="1">
        <v>19</v>
      </c>
      <c r="I41" s="110">
        <v>34</v>
      </c>
      <c r="J41" s="86">
        <f t="shared" si="0"/>
        <v>0.52054794520547942</v>
      </c>
      <c r="K41" s="98">
        <f t="shared" si="1"/>
        <v>0.52307692307692311</v>
      </c>
      <c r="L41" s="86">
        <f t="shared" si="2"/>
        <v>0.31232876712328766</v>
      </c>
      <c r="M41" s="98">
        <f t="shared" si="3"/>
        <v>2.1446153846153844</v>
      </c>
      <c r="N41" s="86">
        <f t="shared" si="4"/>
        <v>1.5616438356164384</v>
      </c>
      <c r="O41" s="98">
        <f t="shared" si="5"/>
        <v>10.723076923076922</v>
      </c>
    </row>
    <row r="42" spans="3:16" x14ac:dyDescent="0.25">
      <c r="C42" s="103" t="s">
        <v>71</v>
      </c>
      <c r="D42" s="109">
        <v>0.64</v>
      </c>
      <c r="E42" s="110">
        <v>1.4</v>
      </c>
      <c r="F42" s="1">
        <v>37</v>
      </c>
      <c r="G42" s="110">
        <v>37</v>
      </c>
      <c r="H42" s="1">
        <v>19</v>
      </c>
      <c r="I42" s="110">
        <v>19</v>
      </c>
      <c r="J42" s="86">
        <f t="shared" si="0"/>
        <v>0.51351351351351349</v>
      </c>
      <c r="K42" s="98">
        <f t="shared" si="1"/>
        <v>0.51351351351351349</v>
      </c>
      <c r="L42" s="86">
        <f t="shared" si="2"/>
        <v>0.32864864864864862</v>
      </c>
      <c r="M42" s="98">
        <f t="shared" si="3"/>
        <v>0.71891891891891879</v>
      </c>
      <c r="N42" s="86">
        <f t="shared" si="4"/>
        <v>1.6432432432432431</v>
      </c>
      <c r="O42" s="98">
        <f t="shared" si="5"/>
        <v>3.5945945945945939</v>
      </c>
    </row>
    <row r="43" spans="3:16" ht="15.75" thickBot="1" x14ac:dyDescent="0.3">
      <c r="C43" s="104" t="s">
        <v>72</v>
      </c>
      <c r="D43" s="112">
        <v>0.2</v>
      </c>
      <c r="E43" s="113">
        <v>2</v>
      </c>
      <c r="F43" s="99">
        <v>42</v>
      </c>
      <c r="G43" s="113">
        <v>35.5</v>
      </c>
      <c r="H43" s="99">
        <v>18</v>
      </c>
      <c r="I43" s="113">
        <v>27</v>
      </c>
      <c r="J43" s="100">
        <f t="shared" si="0"/>
        <v>0.42857142857142855</v>
      </c>
      <c r="K43" s="101">
        <f t="shared" si="1"/>
        <v>0.76056338028169013</v>
      </c>
      <c r="L43" s="100">
        <f t="shared" si="2"/>
        <v>8.5714285714285715E-2</v>
      </c>
      <c r="M43" s="101">
        <f t="shared" si="3"/>
        <v>1.5211267605633803</v>
      </c>
      <c r="N43" s="100">
        <f t="shared" si="4"/>
        <v>0.4285714285714286</v>
      </c>
      <c r="O43" s="101">
        <f t="shared" si="5"/>
        <v>7.605633802816901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90" zoomScaleNormal="90" workbookViewId="0">
      <pane ySplit="2" topLeftCell="A3" activePane="bottomLeft" state="frozen"/>
      <selection pane="bottomLeft" activeCell="H14" sqref="H14"/>
    </sheetView>
  </sheetViews>
  <sheetFormatPr baseColWidth="10" defaultColWidth="11.42578125" defaultRowHeight="15" x14ac:dyDescent="0.25"/>
  <cols>
    <col min="1" max="1" width="16.7109375" bestFit="1" customWidth="1"/>
    <col min="3" max="3" width="12.28515625" customWidth="1"/>
    <col min="4" max="4" width="17.42578125" bestFit="1" customWidth="1"/>
    <col min="15" max="15" width="16.5703125" bestFit="1" customWidth="1"/>
  </cols>
  <sheetData>
    <row r="1" spans="1:15" ht="15.75" thickBot="1" x14ac:dyDescent="0.3">
      <c r="A1" s="30"/>
      <c r="B1" s="30"/>
      <c r="C1" s="30"/>
      <c r="D1" s="31"/>
      <c r="E1" s="132" t="s">
        <v>29</v>
      </c>
      <c r="F1" s="132"/>
      <c r="G1" s="132"/>
      <c r="H1" s="133" t="s">
        <v>27</v>
      </c>
      <c r="I1" s="134"/>
      <c r="J1" s="134"/>
      <c r="K1" s="134"/>
      <c r="L1" s="134"/>
      <c r="M1" s="134"/>
      <c r="N1" s="134"/>
      <c r="O1" s="135"/>
    </row>
    <row r="2" spans="1:15" ht="26.25" x14ac:dyDescent="0.25">
      <c r="A2" s="32" t="s">
        <v>30</v>
      </c>
      <c r="B2" s="33" t="s">
        <v>6</v>
      </c>
      <c r="C2" s="78" t="s">
        <v>31</v>
      </c>
      <c r="D2" s="34" t="s">
        <v>8</v>
      </c>
      <c r="E2" s="35" t="s">
        <v>9</v>
      </c>
      <c r="F2" s="36" t="s">
        <v>10</v>
      </c>
      <c r="G2" s="37" t="s">
        <v>32</v>
      </c>
      <c r="H2" s="38" t="s">
        <v>33</v>
      </c>
      <c r="I2" s="39" t="s">
        <v>34</v>
      </c>
      <c r="J2" s="40" t="s">
        <v>35</v>
      </c>
      <c r="K2" s="41" t="s">
        <v>36</v>
      </c>
      <c r="L2" s="42" t="s">
        <v>20</v>
      </c>
      <c r="M2" s="43" t="s">
        <v>21</v>
      </c>
      <c r="N2" s="44" t="s">
        <v>37</v>
      </c>
      <c r="O2" s="45" t="s">
        <v>38</v>
      </c>
    </row>
    <row r="3" spans="1:15" x14ac:dyDescent="0.25">
      <c r="A3" s="77" t="s">
        <v>44</v>
      </c>
      <c r="B3" s="47" t="s">
        <v>47</v>
      </c>
      <c r="C3" s="48"/>
      <c r="D3" s="46" t="s">
        <v>88</v>
      </c>
      <c r="E3" s="60">
        <v>746785.18705199996</v>
      </c>
      <c r="F3" s="60">
        <v>1616631.9440009999</v>
      </c>
      <c r="G3" s="46">
        <v>2457</v>
      </c>
      <c r="H3" s="57">
        <f>Arboles!P4</f>
        <v>177.61017105005425</v>
      </c>
      <c r="I3" s="57">
        <f>H3*1.24</f>
        <v>220.23661210206726</v>
      </c>
      <c r="J3" s="57">
        <f>Arbustos!L4</f>
        <v>7.7875995018137259E-2</v>
      </c>
      <c r="K3" s="57">
        <f>J3*1.24</f>
        <v>9.6566233822490202E-2</v>
      </c>
      <c r="L3" s="57">
        <f>'H-M'!N3</f>
        <v>0.77777777777777768</v>
      </c>
      <c r="M3" s="58">
        <f>'H-M'!O3</f>
        <v>8.5555555555555554</v>
      </c>
      <c r="N3" s="57"/>
      <c r="O3" s="59">
        <f>I3+K3+L3+M3+N3</f>
        <v>229.66651166922307</v>
      </c>
    </row>
    <row r="4" spans="1:15" x14ac:dyDescent="0.25">
      <c r="A4" s="77" t="s">
        <v>44</v>
      </c>
      <c r="B4" s="47" t="s">
        <v>48</v>
      </c>
      <c r="C4" s="48"/>
      <c r="D4" s="46" t="s">
        <v>88</v>
      </c>
      <c r="E4" s="60">
        <v>746412.18705199996</v>
      </c>
      <c r="F4" s="60">
        <v>1616669.9440009999</v>
      </c>
      <c r="G4" s="46">
        <v>2443</v>
      </c>
      <c r="H4" s="57">
        <f>Arboles!P5</f>
        <v>104.50191000066957</v>
      </c>
      <c r="I4" s="57">
        <f t="shared" ref="I4:I43" si="0">H4*1.24</f>
        <v>129.58236840083026</v>
      </c>
      <c r="J4" s="57">
        <f>Arbustos!L5</f>
        <v>0.19007555706127865</v>
      </c>
      <c r="K4" s="57">
        <f t="shared" ref="K4:K43" si="1">J4*1.24</f>
        <v>0.23569369075598554</v>
      </c>
      <c r="L4" s="57">
        <f>'H-M'!N4</f>
        <v>1.1153846153846154</v>
      </c>
      <c r="M4" s="58">
        <f>'H-M'!O4</f>
        <v>3.0994152046783623</v>
      </c>
      <c r="N4" s="57"/>
      <c r="O4" s="59">
        <f t="shared" ref="O4:O43" si="2">I4+K4+L4+M4+N4</f>
        <v>134.03286191164923</v>
      </c>
    </row>
    <row r="5" spans="1:15" x14ac:dyDescent="0.25">
      <c r="A5" s="77" t="s">
        <v>44</v>
      </c>
      <c r="B5" s="47" t="s">
        <v>49</v>
      </c>
      <c r="C5" s="48"/>
      <c r="D5" s="46" t="s">
        <v>88</v>
      </c>
      <c r="E5" s="60">
        <v>746072.18705199996</v>
      </c>
      <c r="F5" s="60">
        <v>1616567.9440009999</v>
      </c>
      <c r="G5" s="46">
        <v>2407</v>
      </c>
      <c r="H5" s="57">
        <f>Arboles!P6</f>
        <v>79.549130993157391</v>
      </c>
      <c r="I5" s="57">
        <f t="shared" si="0"/>
        <v>98.640922431515165</v>
      </c>
      <c r="J5" s="57">
        <f>Arbustos!L6</f>
        <v>3.1224850059382379E-2</v>
      </c>
      <c r="K5" s="57">
        <f t="shared" si="1"/>
        <v>3.8718814073634152E-2</v>
      </c>
      <c r="L5" s="57">
        <f>'H-M'!N5</f>
        <v>2.3937823834196887</v>
      </c>
      <c r="M5" s="58">
        <f>'H-M'!O5</f>
        <v>3.5918367346938771</v>
      </c>
      <c r="N5" s="57"/>
      <c r="O5" s="59">
        <f t="shared" si="2"/>
        <v>104.66526036370236</v>
      </c>
    </row>
    <row r="6" spans="1:15" x14ac:dyDescent="0.25">
      <c r="A6" s="77" t="s">
        <v>44</v>
      </c>
      <c r="B6" s="47" t="s">
        <v>50</v>
      </c>
      <c r="C6" s="48"/>
      <c r="D6" s="46" t="s">
        <v>88</v>
      </c>
      <c r="E6" s="60">
        <v>745952.18705199996</v>
      </c>
      <c r="F6" s="60">
        <v>1616672.9440009999</v>
      </c>
      <c r="G6" s="46">
        <v>2419</v>
      </c>
      <c r="H6" s="57">
        <f>Arboles!P7</f>
        <v>152.36938213347892</v>
      </c>
      <c r="I6" s="57">
        <f t="shared" si="0"/>
        <v>188.93803384551387</v>
      </c>
      <c r="J6" s="57">
        <f>Arbustos!L7</f>
        <v>0.27439008173946944</v>
      </c>
      <c r="K6" s="57">
        <f t="shared" si="1"/>
        <v>0.3402437013569421</v>
      </c>
      <c r="L6" s="57">
        <f>'H-M'!N6</f>
        <v>1.1805555555555556</v>
      </c>
      <c r="M6" s="58">
        <f>'H-M'!O6</f>
        <v>8.2315789473684209</v>
      </c>
      <c r="N6" s="57"/>
      <c r="O6" s="59">
        <f t="shared" si="2"/>
        <v>198.69041204979479</v>
      </c>
    </row>
    <row r="7" spans="1:15" x14ac:dyDescent="0.25">
      <c r="A7" s="77" t="s">
        <v>44</v>
      </c>
      <c r="B7" s="47" t="s">
        <v>51</v>
      </c>
      <c r="C7" s="48"/>
      <c r="D7" s="46" t="s">
        <v>88</v>
      </c>
      <c r="E7" s="46">
        <v>745816</v>
      </c>
      <c r="F7" s="46">
        <v>1616511</v>
      </c>
      <c r="G7" s="46">
        <v>2425</v>
      </c>
      <c r="H7" s="57">
        <f>Arboles!P8</f>
        <v>35.753017261128427</v>
      </c>
      <c r="I7" s="57">
        <f t="shared" si="0"/>
        <v>44.333741403799252</v>
      </c>
      <c r="J7" s="57">
        <f>Arbustos!L8</f>
        <v>0.1145866242141743</v>
      </c>
      <c r="K7" s="57">
        <f t="shared" si="1"/>
        <v>0.14208741402557612</v>
      </c>
      <c r="L7" s="57">
        <f>'H-M'!N7</f>
        <v>1.9716981132075473</v>
      </c>
      <c r="M7" s="58">
        <f>'H-M'!O7</f>
        <v>5.4505494505494507</v>
      </c>
      <c r="N7" s="57"/>
      <c r="O7" s="59">
        <f t="shared" si="2"/>
        <v>51.898076381581824</v>
      </c>
    </row>
    <row r="8" spans="1:15" x14ac:dyDescent="0.25">
      <c r="A8" s="77" t="s">
        <v>44</v>
      </c>
      <c r="B8" s="47" t="s">
        <v>52</v>
      </c>
      <c r="C8" s="48"/>
      <c r="D8" s="46" t="s">
        <v>88</v>
      </c>
      <c r="E8" s="60">
        <v>746364.18705199996</v>
      </c>
      <c r="F8" s="60">
        <v>1616458.9440009999</v>
      </c>
      <c r="G8" s="46">
        <v>2408</v>
      </c>
      <c r="H8" s="57">
        <f>Arboles!P9</f>
        <v>83.743306656304085</v>
      </c>
      <c r="I8" s="57">
        <f t="shared" si="0"/>
        <v>103.84170025381707</v>
      </c>
      <c r="J8" s="57">
        <f>Arbustos!L9</f>
        <v>7.9945755965782433E-2</v>
      </c>
      <c r="K8" s="57">
        <f t="shared" si="1"/>
        <v>9.9132737397570211E-2</v>
      </c>
      <c r="L8" s="57">
        <f>'H-M'!N8</f>
        <v>0.71703296703296693</v>
      </c>
      <c r="M8" s="58">
        <f>'H-M'!O8</f>
        <v>3.6500000000000004</v>
      </c>
      <c r="N8" s="58"/>
      <c r="O8" s="59">
        <f t="shared" si="2"/>
        <v>108.3078659582476</v>
      </c>
    </row>
    <row r="9" spans="1:15" x14ac:dyDescent="0.25">
      <c r="A9" s="77" t="s">
        <v>44</v>
      </c>
      <c r="B9" s="47" t="s">
        <v>53</v>
      </c>
      <c r="C9" s="48"/>
      <c r="D9" s="46" t="s">
        <v>88</v>
      </c>
      <c r="E9" s="46">
        <v>746609</v>
      </c>
      <c r="F9" s="46">
        <v>1616337</v>
      </c>
      <c r="G9" s="46">
        <v>2186</v>
      </c>
      <c r="H9" s="57">
        <f>Arboles!P10</f>
        <v>111.22566901954823</v>
      </c>
      <c r="I9" s="57">
        <f t="shared" si="0"/>
        <v>137.91982958423981</v>
      </c>
      <c r="J9" s="57">
        <f>Arbustos!L10</f>
        <v>1.1746009742493405E-2</v>
      </c>
      <c r="K9" s="57">
        <f t="shared" si="1"/>
        <v>1.4565052080691823E-2</v>
      </c>
      <c r="L9" s="57">
        <f>'H-M'!N9</f>
        <v>0.52105263157894743</v>
      </c>
      <c r="M9" s="58">
        <f>'H-M'!O9</f>
        <v>2.3206106870229006</v>
      </c>
      <c r="N9" s="57"/>
      <c r="O9" s="59">
        <f t="shared" si="2"/>
        <v>140.77605795492235</v>
      </c>
    </row>
    <row r="10" spans="1:15" x14ac:dyDescent="0.25">
      <c r="A10" s="77" t="s">
        <v>44</v>
      </c>
      <c r="B10" s="47" t="s">
        <v>54</v>
      </c>
      <c r="C10" s="48"/>
      <c r="D10" s="46" t="s">
        <v>88</v>
      </c>
      <c r="E10" s="46">
        <v>746326</v>
      </c>
      <c r="F10" s="46">
        <v>1616259</v>
      </c>
      <c r="G10" s="46">
        <v>2154</v>
      </c>
      <c r="H10" s="57">
        <f>Arboles!P11</f>
        <v>102.76721606564355</v>
      </c>
      <c r="I10" s="57">
        <f t="shared" si="0"/>
        <v>127.431347921398</v>
      </c>
      <c r="J10" s="57">
        <f>Arbustos!L11</f>
        <v>0</v>
      </c>
      <c r="K10" s="57">
        <f t="shared" si="1"/>
        <v>0</v>
      </c>
      <c r="L10" s="57">
        <f>'H-M'!N10</f>
        <v>1.3846153846153846</v>
      </c>
      <c r="M10" s="58">
        <f>'H-M'!O10</f>
        <v>5.4336734693877551</v>
      </c>
      <c r="N10" s="57"/>
      <c r="O10" s="59">
        <f t="shared" si="2"/>
        <v>134.24963677540111</v>
      </c>
    </row>
    <row r="11" spans="1:15" x14ac:dyDescent="0.25">
      <c r="A11" s="77" t="s">
        <v>44</v>
      </c>
      <c r="B11" s="47" t="s">
        <v>55</v>
      </c>
      <c r="C11" s="48"/>
      <c r="D11" s="46" t="s">
        <v>88</v>
      </c>
      <c r="E11" s="46">
        <v>746357</v>
      </c>
      <c r="F11" s="46">
        <v>1616158</v>
      </c>
      <c r="G11" s="46">
        <v>2008</v>
      </c>
      <c r="H11" s="57">
        <f>Arboles!P12</f>
        <v>47.88677216231541</v>
      </c>
      <c r="I11" s="57">
        <f t="shared" si="0"/>
        <v>59.379597481271105</v>
      </c>
      <c r="J11" s="57">
        <f>Arbustos!L12</f>
        <v>5.6858643857109634E-2</v>
      </c>
      <c r="K11" s="57">
        <f t="shared" si="1"/>
        <v>7.050471838281594E-2</v>
      </c>
      <c r="L11" s="57">
        <f>'H-M'!N11</f>
        <v>1.2391304347826086</v>
      </c>
      <c r="M11" s="58">
        <f>'H-M'!O11</f>
        <v>7.3611111111111116</v>
      </c>
      <c r="N11" s="57"/>
      <c r="O11" s="59">
        <f t="shared" si="2"/>
        <v>68.050343745547636</v>
      </c>
    </row>
    <row r="12" spans="1:15" x14ac:dyDescent="0.25">
      <c r="A12" s="77" t="s">
        <v>44</v>
      </c>
      <c r="B12" s="47" t="s">
        <v>56</v>
      </c>
      <c r="C12" s="48"/>
      <c r="D12" s="46" t="s">
        <v>88</v>
      </c>
      <c r="E12" s="46">
        <v>746579</v>
      </c>
      <c r="F12" s="46">
        <v>1616114</v>
      </c>
      <c r="G12" s="46">
        <v>1967</v>
      </c>
      <c r="H12" s="57">
        <f>Arboles!P13</f>
        <v>89.934306042026847</v>
      </c>
      <c r="I12" s="57">
        <f t="shared" si="0"/>
        <v>111.51853949211329</v>
      </c>
      <c r="J12" s="57">
        <f>Arbustos!L13</f>
        <v>0.18644192878972191</v>
      </c>
      <c r="K12" s="57">
        <f t="shared" si="1"/>
        <v>0.23118799169925516</v>
      </c>
      <c r="L12" s="57">
        <f>'H-M'!N12</f>
        <v>0.85664335664335667</v>
      </c>
      <c r="M12" s="58">
        <f>'H-M'!O12</f>
        <v>1.9117647058823528</v>
      </c>
      <c r="N12" s="57"/>
      <c r="O12" s="59">
        <f t="shared" si="2"/>
        <v>114.51813554633826</v>
      </c>
    </row>
    <row r="13" spans="1:15" x14ac:dyDescent="0.25">
      <c r="A13" s="77" t="s">
        <v>44</v>
      </c>
      <c r="B13" s="47" t="s">
        <v>57</v>
      </c>
      <c r="C13" s="48"/>
      <c r="D13" s="46" t="s">
        <v>88</v>
      </c>
      <c r="E13" s="46">
        <v>746170</v>
      </c>
      <c r="F13" s="46">
        <v>1616027</v>
      </c>
      <c r="G13" s="46">
        <v>2099</v>
      </c>
      <c r="H13" s="57">
        <f>Arboles!P14</f>
        <v>115.44957650676619</v>
      </c>
      <c r="I13" s="57">
        <f t="shared" si="0"/>
        <v>143.15747486839007</v>
      </c>
      <c r="J13" s="57">
        <f>Arbustos!L14</f>
        <v>5.0231396871600532E-2</v>
      </c>
      <c r="K13" s="57">
        <f t="shared" si="1"/>
        <v>6.2286932120784656E-2</v>
      </c>
      <c r="L13" s="57">
        <f>'H-M'!N13</f>
        <v>2.1176470588235294</v>
      </c>
      <c r="M13" s="58">
        <f>'H-M'!O13</f>
        <v>2.4747474747474745</v>
      </c>
      <c r="N13" s="57"/>
      <c r="O13" s="59">
        <f t="shared" si="2"/>
        <v>147.81215633408189</v>
      </c>
    </row>
    <row r="14" spans="1:15" x14ac:dyDescent="0.25">
      <c r="A14" s="77" t="s">
        <v>44</v>
      </c>
      <c r="B14" s="47" t="s">
        <v>58</v>
      </c>
      <c r="C14" s="48"/>
      <c r="D14" s="46" t="s">
        <v>88</v>
      </c>
      <c r="E14" s="46">
        <v>746219</v>
      </c>
      <c r="F14" s="46">
        <v>1615820</v>
      </c>
      <c r="G14" s="46">
        <v>2076</v>
      </c>
      <c r="H14" s="57">
        <f>Arboles!P15</f>
        <v>38.376951113695455</v>
      </c>
      <c r="I14" s="57">
        <f t="shared" si="0"/>
        <v>47.587419380982361</v>
      </c>
      <c r="J14" s="57">
        <f>Arbustos!L15</f>
        <v>0</v>
      </c>
      <c r="K14" s="57">
        <f t="shared" si="1"/>
        <v>0</v>
      </c>
      <c r="L14" s="57">
        <f>'H-M'!N14</f>
        <v>0.67289719626168232</v>
      </c>
      <c r="M14" s="58">
        <f>'H-M'!O14</f>
        <v>3.5304054054054053</v>
      </c>
      <c r="N14" s="57"/>
      <c r="O14" s="59">
        <f t="shared" si="2"/>
        <v>51.790721982649444</v>
      </c>
    </row>
    <row r="15" spans="1:15" x14ac:dyDescent="0.25">
      <c r="A15" s="77" t="s">
        <v>44</v>
      </c>
      <c r="B15" s="47" t="s">
        <v>59</v>
      </c>
      <c r="C15" s="48"/>
      <c r="D15" s="46" t="s">
        <v>88</v>
      </c>
      <c r="E15" s="46">
        <v>745916</v>
      </c>
      <c r="F15" s="46">
        <v>1615946</v>
      </c>
      <c r="G15" s="46">
        <v>2085</v>
      </c>
      <c r="H15" s="57">
        <f>Arboles!P16</f>
        <v>72.114463454449407</v>
      </c>
      <c r="I15" s="57">
        <f t="shared" si="0"/>
        <v>89.421934683517264</v>
      </c>
      <c r="J15" s="57">
        <f>Arbustos!L16</f>
        <v>0</v>
      </c>
      <c r="K15" s="57">
        <f t="shared" si="1"/>
        <v>0</v>
      </c>
      <c r="L15" s="57">
        <f>'H-M'!N15</f>
        <v>2.2884615384615383</v>
      </c>
      <c r="M15" s="58">
        <f>'H-M'!O15</f>
        <v>1.9370078740157479</v>
      </c>
      <c r="N15" s="57"/>
      <c r="O15" s="59">
        <f t="shared" si="2"/>
        <v>93.647404095994546</v>
      </c>
    </row>
    <row r="16" spans="1:15" x14ac:dyDescent="0.25">
      <c r="A16" s="77" t="s">
        <v>44</v>
      </c>
      <c r="B16" s="47" t="s">
        <v>60</v>
      </c>
      <c r="C16" s="46"/>
      <c r="D16" s="46" t="s">
        <v>88</v>
      </c>
      <c r="E16" s="46">
        <v>746542</v>
      </c>
      <c r="F16" s="46">
        <v>1615694</v>
      </c>
      <c r="G16" s="46">
        <v>2107</v>
      </c>
      <c r="H16" s="57">
        <f>Arboles!P17</f>
        <v>55.757784772268018</v>
      </c>
      <c r="I16" s="57">
        <f t="shared" si="0"/>
        <v>69.13965311761234</v>
      </c>
      <c r="J16" s="57">
        <f>Arbustos!L17</f>
        <v>0.12470644232502942</v>
      </c>
      <c r="K16" s="57">
        <f t="shared" si="1"/>
        <v>0.15463598848303647</v>
      </c>
      <c r="L16" s="57">
        <f>'H-M'!N16</f>
        <v>0.24504950495049505</v>
      </c>
      <c r="M16" s="58">
        <f>'H-M'!O16</f>
        <v>3.4312500000000004</v>
      </c>
      <c r="N16" s="57"/>
      <c r="O16" s="59">
        <f t="shared" si="2"/>
        <v>72.970588611045883</v>
      </c>
    </row>
    <row r="17" spans="1:15" x14ac:dyDescent="0.25">
      <c r="A17" s="77" t="s">
        <v>44</v>
      </c>
      <c r="B17" s="47" t="s">
        <v>61</v>
      </c>
      <c r="C17" s="46"/>
      <c r="D17" s="46" t="s">
        <v>88</v>
      </c>
      <c r="E17" s="46">
        <v>746687</v>
      </c>
      <c r="F17" s="46">
        <v>1615928</v>
      </c>
      <c r="G17" s="46">
        <v>1977</v>
      </c>
      <c r="H17" s="57">
        <f>Arboles!P18</f>
        <v>38.995466516989502</v>
      </c>
      <c r="I17" s="57">
        <f t="shared" si="0"/>
        <v>48.354378481066981</v>
      </c>
      <c r="J17" s="57">
        <f>Arbustos!L18</f>
        <v>3.4384735966033558E-2</v>
      </c>
      <c r="K17" s="57">
        <f t="shared" si="1"/>
        <v>4.263707259788161E-2</v>
      </c>
      <c r="L17" s="57">
        <f>'H-M'!N17</f>
        <v>0.42091836734693877</v>
      </c>
      <c r="M17" s="58">
        <f>'H-M'!O17</f>
        <v>3.564356435643564</v>
      </c>
      <c r="N17" s="57"/>
      <c r="O17" s="59">
        <f t="shared" si="2"/>
        <v>52.382290356655361</v>
      </c>
    </row>
    <row r="18" spans="1:15" x14ac:dyDescent="0.25">
      <c r="A18" s="77" t="s">
        <v>46</v>
      </c>
      <c r="B18" s="47" t="s">
        <v>73</v>
      </c>
      <c r="C18" s="46"/>
      <c r="D18" s="46" t="s">
        <v>90</v>
      </c>
      <c r="E18" s="46">
        <v>712266</v>
      </c>
      <c r="F18" s="46">
        <v>1659166</v>
      </c>
      <c r="G18" s="46">
        <v>1937</v>
      </c>
      <c r="H18" s="57">
        <f>Arboles!P19</f>
        <v>45.334807717642789</v>
      </c>
      <c r="I18" s="57">
        <f t="shared" si="0"/>
        <v>56.215161569877061</v>
      </c>
      <c r="J18" s="57">
        <f>Arbustos!L19</f>
        <v>0.11106002394679966</v>
      </c>
      <c r="K18" s="57">
        <f t="shared" si="1"/>
        <v>0.13771442969403158</v>
      </c>
      <c r="L18" s="57">
        <f>'H-M'!N18</f>
        <v>0.45569620253164556</v>
      </c>
      <c r="M18" s="58">
        <f>'H-M'!O18</f>
        <v>9.566037735849056</v>
      </c>
      <c r="N18" s="46"/>
      <c r="O18" s="59">
        <f t="shared" si="2"/>
        <v>66.374609937951789</v>
      </c>
    </row>
    <row r="19" spans="1:15" x14ac:dyDescent="0.25">
      <c r="A19" s="77" t="s">
        <v>46</v>
      </c>
      <c r="B19" s="47" t="s">
        <v>74</v>
      </c>
      <c r="C19" s="46"/>
      <c r="D19" s="46" t="s">
        <v>90</v>
      </c>
      <c r="E19" s="46">
        <v>714392</v>
      </c>
      <c r="F19" s="46">
        <v>1659410</v>
      </c>
      <c r="G19" s="46">
        <v>1931</v>
      </c>
      <c r="H19" s="57">
        <f>Arboles!P20</f>
        <v>29.508754176593513</v>
      </c>
      <c r="I19" s="57">
        <f t="shared" si="0"/>
        <v>36.590855178975957</v>
      </c>
      <c r="J19" s="57">
        <f>Arbustos!L20</f>
        <v>4.9104616262801562E-2</v>
      </c>
      <c r="K19" s="57">
        <f t="shared" si="1"/>
        <v>6.0889724165873939E-2</v>
      </c>
      <c r="L19" s="57">
        <f>'H-M'!N19</f>
        <v>0.92105263157894735</v>
      </c>
      <c r="M19" s="58">
        <f>'H-M'!O19</f>
        <v>3.641025641025641</v>
      </c>
      <c r="N19" s="46"/>
      <c r="O19" s="59">
        <f t="shared" si="2"/>
        <v>41.21382317574642</v>
      </c>
    </row>
    <row r="20" spans="1:15" x14ac:dyDescent="0.25">
      <c r="A20" s="77" t="s">
        <v>46</v>
      </c>
      <c r="B20" s="47" t="s">
        <v>75</v>
      </c>
      <c r="C20" s="46"/>
      <c r="D20" s="46" t="s">
        <v>90</v>
      </c>
      <c r="E20" s="46">
        <v>714571</v>
      </c>
      <c r="F20" s="46">
        <v>1660171</v>
      </c>
      <c r="G20" s="46">
        <v>1896</v>
      </c>
      <c r="H20" s="57">
        <f>Arboles!P21</f>
        <v>85.615988064584826</v>
      </c>
      <c r="I20" s="57">
        <f t="shared" si="0"/>
        <v>106.16382520008518</v>
      </c>
      <c r="J20" s="57">
        <f>Arbustos!L21</f>
        <v>9.1175615045790859E-2</v>
      </c>
      <c r="K20" s="57">
        <f t="shared" si="1"/>
        <v>0.11305776265678066</v>
      </c>
      <c r="L20" s="57">
        <f>'H-M'!N20</f>
        <v>0.52173913043478259</v>
      </c>
      <c r="M20" s="58">
        <f>'H-M'!O20</f>
        <v>3.90625</v>
      </c>
      <c r="N20" s="46"/>
      <c r="O20" s="59">
        <f t="shared" si="2"/>
        <v>110.70487209317675</v>
      </c>
    </row>
    <row r="21" spans="1:15" x14ac:dyDescent="0.25">
      <c r="A21" s="77" t="s">
        <v>46</v>
      </c>
      <c r="B21" s="47" t="s">
        <v>76</v>
      </c>
      <c r="C21" s="46"/>
      <c r="D21" s="46" t="s">
        <v>90</v>
      </c>
      <c r="E21" s="46">
        <v>712894</v>
      </c>
      <c r="F21" s="46">
        <v>1659884</v>
      </c>
      <c r="G21" s="46">
        <v>1939</v>
      </c>
      <c r="H21" s="57">
        <f>Arboles!P22</f>
        <v>112.85185083339246</v>
      </c>
      <c r="I21" s="57">
        <f t="shared" si="0"/>
        <v>139.93629503340665</v>
      </c>
      <c r="J21" s="57">
        <f>Arbustos!L22</f>
        <v>0.10588784000229179</v>
      </c>
      <c r="K21" s="57">
        <f t="shared" si="1"/>
        <v>0.13130092160284182</v>
      </c>
      <c r="L21" s="57">
        <f>'H-M'!N21</f>
        <v>0.92307692307692313</v>
      </c>
      <c r="M21" s="58">
        <f>'H-M'!O21</f>
        <v>6.8108108108108114</v>
      </c>
      <c r="N21" s="46"/>
      <c r="O21" s="59">
        <f t="shared" si="2"/>
        <v>147.80148368889724</v>
      </c>
    </row>
    <row r="22" spans="1:15" x14ac:dyDescent="0.25">
      <c r="A22" s="77" t="s">
        <v>46</v>
      </c>
      <c r="B22" s="47" t="s">
        <v>77</v>
      </c>
      <c r="C22" s="46"/>
      <c r="D22" s="46" t="s">
        <v>90</v>
      </c>
      <c r="E22" s="46">
        <v>713800</v>
      </c>
      <c r="F22" s="46">
        <v>1659998</v>
      </c>
      <c r="G22" s="46">
        <v>1919</v>
      </c>
      <c r="H22" s="57">
        <f>Arboles!P23</f>
        <v>50.928430828187082</v>
      </c>
      <c r="I22" s="57">
        <f t="shared" si="0"/>
        <v>63.151254226951984</v>
      </c>
      <c r="J22" s="57">
        <f>Arbustos!L23</f>
        <v>1.5757769707179813E-2</v>
      </c>
      <c r="K22" s="57">
        <f t="shared" si="1"/>
        <v>1.9539634436902969E-2</v>
      </c>
      <c r="L22" s="57">
        <f>'H-M'!N22</f>
        <v>0.67307692307692302</v>
      </c>
      <c r="M22" s="58">
        <f>'H-M'!O22</f>
        <v>2.1621621621621623</v>
      </c>
      <c r="N22" s="46"/>
      <c r="O22" s="59">
        <f t="shared" si="2"/>
        <v>66.006032946627968</v>
      </c>
    </row>
    <row r="23" spans="1:15" x14ac:dyDescent="0.25">
      <c r="A23" s="77" t="s">
        <v>46</v>
      </c>
      <c r="B23" s="47" t="s">
        <v>78</v>
      </c>
      <c r="C23" s="46"/>
      <c r="D23" s="46" t="s">
        <v>90</v>
      </c>
      <c r="E23" s="46">
        <v>712371</v>
      </c>
      <c r="F23" s="46">
        <v>1660766</v>
      </c>
      <c r="G23" s="46">
        <v>1922</v>
      </c>
      <c r="H23" s="57">
        <f>Arboles!P24</f>
        <v>95.013494734448059</v>
      </c>
      <c r="I23" s="57">
        <f t="shared" si="0"/>
        <v>117.81673347071559</v>
      </c>
      <c r="J23" s="57">
        <f>Arbustos!L24</f>
        <v>5.8923317324717291E-2</v>
      </c>
      <c r="K23" s="57">
        <f t="shared" si="1"/>
        <v>7.3064913482649443E-2</v>
      </c>
      <c r="L23" s="57">
        <f>'H-M'!N23</f>
        <v>0.7407407407407407</v>
      </c>
      <c r="M23" s="58">
        <f>'H-M'!O23</f>
        <v>6.2924528301886786</v>
      </c>
      <c r="N23" s="46"/>
      <c r="O23" s="59">
        <f t="shared" si="2"/>
        <v>124.92299195512767</v>
      </c>
    </row>
    <row r="24" spans="1:15" x14ac:dyDescent="0.25">
      <c r="A24" s="77" t="s">
        <v>46</v>
      </c>
      <c r="B24" s="47" t="s">
        <v>79</v>
      </c>
      <c r="C24" s="46"/>
      <c r="D24" s="46" t="s">
        <v>90</v>
      </c>
      <c r="E24" s="46">
        <v>711885</v>
      </c>
      <c r="F24" s="46">
        <v>1661135</v>
      </c>
      <c r="G24" s="46">
        <v>1924</v>
      </c>
      <c r="H24" s="57">
        <f>Arboles!P25</f>
        <v>52.698291056601462</v>
      </c>
      <c r="I24" s="57">
        <f t="shared" si="0"/>
        <v>65.345880910185812</v>
      </c>
      <c r="J24" s="57">
        <f>Arbustos!L25</f>
        <v>0.32474525390897291</v>
      </c>
      <c r="K24" s="57">
        <f t="shared" si="1"/>
        <v>0.40268411484712641</v>
      </c>
      <c r="L24" s="57">
        <f>'H-M'!N24</f>
        <v>0.33238636363636359</v>
      </c>
      <c r="M24" s="58">
        <f>'H-M'!O24</f>
        <v>5.5932203389830519</v>
      </c>
      <c r="N24" s="46"/>
      <c r="O24" s="59">
        <f t="shared" si="2"/>
        <v>71.67417172765235</v>
      </c>
    </row>
    <row r="25" spans="1:15" x14ac:dyDescent="0.25">
      <c r="A25" s="77" t="s">
        <v>46</v>
      </c>
      <c r="B25" s="47" t="s">
        <v>80</v>
      </c>
      <c r="C25" s="46"/>
      <c r="D25" s="46" t="s">
        <v>90</v>
      </c>
      <c r="E25" s="46">
        <v>711264</v>
      </c>
      <c r="F25" s="46">
        <v>1660021</v>
      </c>
      <c r="G25" s="46">
        <v>1963</v>
      </c>
      <c r="H25" s="57">
        <f>Arboles!P26</f>
        <v>72.97633551325832</v>
      </c>
      <c r="I25" s="57">
        <f t="shared" si="0"/>
        <v>90.490656036440313</v>
      </c>
      <c r="J25" s="57">
        <f>Arbustos!L26</f>
        <v>0.12551847924395659</v>
      </c>
      <c r="K25" s="57">
        <f t="shared" si="1"/>
        <v>0.15564291426250618</v>
      </c>
      <c r="L25" s="57">
        <f>'H-M'!N25</f>
        <v>0.21505376344086025</v>
      </c>
      <c r="M25" s="58">
        <f>'H-M'!O25</f>
        <v>5.0487804878048781</v>
      </c>
      <c r="N25" s="46"/>
      <c r="O25" s="59">
        <f t="shared" si="2"/>
        <v>95.910133201948554</v>
      </c>
    </row>
    <row r="26" spans="1:15" x14ac:dyDescent="0.25">
      <c r="A26" s="77" t="s">
        <v>46</v>
      </c>
      <c r="B26" s="47" t="s">
        <v>81</v>
      </c>
      <c r="C26" s="46"/>
      <c r="D26" s="46" t="s">
        <v>90</v>
      </c>
      <c r="E26" s="46">
        <v>711286</v>
      </c>
      <c r="F26" s="46">
        <v>1660765</v>
      </c>
      <c r="G26" s="46">
        <v>1966</v>
      </c>
      <c r="H26" s="57">
        <f>Arboles!P27</f>
        <v>80.463421570353489</v>
      </c>
      <c r="I26" s="57">
        <f t="shared" si="0"/>
        <v>99.774642747238332</v>
      </c>
      <c r="J26" s="57">
        <f>Arbustos!L27</f>
        <v>0</v>
      </c>
      <c r="K26" s="57">
        <f t="shared" si="1"/>
        <v>0</v>
      </c>
      <c r="L26" s="57">
        <f>'H-M'!N26</f>
        <v>1.0818181818181818</v>
      </c>
      <c r="M26" s="58">
        <f>'H-M'!O26</f>
        <v>5.764705882352942</v>
      </c>
      <c r="N26" s="46"/>
      <c r="O26" s="59">
        <f t="shared" si="2"/>
        <v>106.62116681140945</v>
      </c>
    </row>
    <row r="27" spans="1:15" x14ac:dyDescent="0.25">
      <c r="A27" s="77" t="s">
        <v>46</v>
      </c>
      <c r="B27" s="47" t="s">
        <v>82</v>
      </c>
      <c r="C27" s="46"/>
      <c r="D27" s="46" t="s">
        <v>90</v>
      </c>
      <c r="E27" s="46">
        <v>710751</v>
      </c>
      <c r="F27" s="46">
        <v>1661122</v>
      </c>
      <c r="G27" s="46">
        <v>1991</v>
      </c>
      <c r="H27" s="57">
        <f>Arboles!P28</f>
        <v>110.13062481439921</v>
      </c>
      <c r="I27" s="57">
        <f t="shared" si="0"/>
        <v>136.56197476985503</v>
      </c>
      <c r="J27" s="57">
        <f>Arbustos!L28</f>
        <v>5.664897821886157E-2</v>
      </c>
      <c r="K27" s="57">
        <f t="shared" si="1"/>
        <v>7.0244732991388351E-2</v>
      </c>
      <c r="L27" s="57">
        <f>'H-M'!N27</f>
        <v>0.5803571428571429</v>
      </c>
      <c r="M27" s="58">
        <f>'H-M'!O27</f>
        <v>12.249999999999998</v>
      </c>
      <c r="N27" s="46"/>
      <c r="O27" s="59">
        <f t="shared" si="2"/>
        <v>149.46257664570356</v>
      </c>
    </row>
    <row r="28" spans="1:15" x14ac:dyDescent="0.25">
      <c r="A28" s="77" t="s">
        <v>46</v>
      </c>
      <c r="B28" s="47" t="s">
        <v>83</v>
      </c>
      <c r="C28" s="46"/>
      <c r="D28" s="46" t="s">
        <v>90</v>
      </c>
      <c r="E28" s="46">
        <v>709603</v>
      </c>
      <c r="F28" s="46">
        <v>1661585</v>
      </c>
      <c r="G28" s="46">
        <v>1975</v>
      </c>
      <c r="H28" s="57">
        <f>Arboles!P29</f>
        <v>26.950602376376725</v>
      </c>
      <c r="I28" s="57">
        <f t="shared" si="0"/>
        <v>33.418746946707138</v>
      </c>
      <c r="J28" s="57">
        <f>Arbustos!L29</f>
        <v>0</v>
      </c>
      <c r="K28" s="57">
        <f t="shared" si="1"/>
        <v>0</v>
      </c>
      <c r="L28" s="57">
        <f>'H-M'!N28</f>
        <v>0.48</v>
      </c>
      <c r="M28" s="58">
        <f>'H-M'!O28</f>
        <v>9.5275229357798157</v>
      </c>
      <c r="N28" s="46"/>
      <c r="O28" s="59">
        <f t="shared" si="2"/>
        <v>43.426269882486949</v>
      </c>
    </row>
    <row r="29" spans="1:15" x14ac:dyDescent="0.25">
      <c r="A29" s="77" t="s">
        <v>46</v>
      </c>
      <c r="B29" s="47" t="s">
        <v>84</v>
      </c>
      <c r="C29" s="46"/>
      <c r="D29" s="46" t="s">
        <v>90</v>
      </c>
      <c r="E29" s="46">
        <v>710259</v>
      </c>
      <c r="F29" s="46">
        <v>1661539</v>
      </c>
      <c r="G29" s="46">
        <v>2012</v>
      </c>
      <c r="H29" s="57">
        <f>Arboles!P30</f>
        <v>169.94012958100768</v>
      </c>
      <c r="I29" s="57">
        <f t="shared" si="0"/>
        <v>210.72576068044953</v>
      </c>
      <c r="J29" s="57">
        <f>Arbustos!L30</f>
        <v>0</v>
      </c>
      <c r="K29" s="57">
        <f t="shared" si="1"/>
        <v>0</v>
      </c>
      <c r="L29" s="57">
        <f>'H-M'!N29</f>
        <v>1.1111111111111112</v>
      </c>
      <c r="M29" s="58">
        <f>'H-M'!O29</f>
        <v>7.3139534883720927</v>
      </c>
      <c r="N29" s="46"/>
      <c r="O29" s="59">
        <f t="shared" si="2"/>
        <v>219.15082527993275</v>
      </c>
    </row>
    <row r="30" spans="1:15" x14ac:dyDescent="0.25">
      <c r="A30" s="77" t="s">
        <v>46</v>
      </c>
      <c r="B30" s="47" t="s">
        <v>85</v>
      </c>
      <c r="C30" s="46"/>
      <c r="D30" s="46" t="s">
        <v>90</v>
      </c>
      <c r="E30" s="46">
        <v>710113</v>
      </c>
      <c r="F30" s="46">
        <v>1662257</v>
      </c>
      <c r="G30" s="46">
        <v>1994</v>
      </c>
      <c r="H30" s="57">
        <f>Arboles!P31</f>
        <v>129.665289209599</v>
      </c>
      <c r="I30" s="57">
        <f t="shared" si="0"/>
        <v>160.78495861990277</v>
      </c>
      <c r="J30" s="57">
        <f>Arbustos!L31</f>
        <v>7.2805978216073583E-3</v>
      </c>
      <c r="K30" s="57">
        <f t="shared" si="1"/>
        <v>9.0279412987931251E-3</v>
      </c>
      <c r="L30" s="57">
        <f>'H-M'!N30</f>
        <v>0.81185567010309279</v>
      </c>
      <c r="M30" s="58">
        <f>'H-M'!O30</f>
        <v>9.6585365853658551</v>
      </c>
      <c r="N30" s="46"/>
      <c r="O30" s="59">
        <f t="shared" si="2"/>
        <v>171.2643788166705</v>
      </c>
    </row>
    <row r="31" spans="1:15" x14ac:dyDescent="0.25">
      <c r="A31" s="77" t="s">
        <v>46</v>
      </c>
      <c r="B31" s="47" t="s">
        <v>86</v>
      </c>
      <c r="C31" s="46"/>
      <c r="D31" s="46" t="s">
        <v>90</v>
      </c>
      <c r="E31" s="46">
        <v>712466</v>
      </c>
      <c r="F31" s="46">
        <v>1662010</v>
      </c>
      <c r="G31" s="46">
        <v>1946</v>
      </c>
      <c r="H31" s="57">
        <f>Arboles!P32</f>
        <v>80.077834575508803</v>
      </c>
      <c r="I31" s="57">
        <f t="shared" si="0"/>
        <v>99.296514873630912</v>
      </c>
      <c r="J31" s="57">
        <f>Arbustos!L32</f>
        <v>9.0587479206927168E-2</v>
      </c>
      <c r="K31" s="57">
        <f t="shared" si="1"/>
        <v>0.11232847421658969</v>
      </c>
      <c r="L31" s="57">
        <f>'H-M'!N31</f>
        <v>0.22580645161290325</v>
      </c>
      <c r="M31" s="58">
        <f>'H-M'!O31</f>
        <v>10.5</v>
      </c>
      <c r="N31" s="46"/>
      <c r="O31" s="59">
        <f t="shared" si="2"/>
        <v>110.13464979946041</v>
      </c>
    </row>
    <row r="32" spans="1:15" x14ac:dyDescent="0.25">
      <c r="A32" s="77" t="s">
        <v>46</v>
      </c>
      <c r="B32" s="47" t="s">
        <v>87</v>
      </c>
      <c r="C32" s="46"/>
      <c r="D32" s="46" t="s">
        <v>90</v>
      </c>
      <c r="E32" s="46">
        <v>712642</v>
      </c>
      <c r="F32" s="46">
        <v>1661402</v>
      </c>
      <c r="G32" s="46">
        <v>1938</v>
      </c>
      <c r="H32" s="57">
        <f>Arboles!P33</f>
        <v>74.32491900330109</v>
      </c>
      <c r="I32" s="57">
        <f t="shared" si="0"/>
        <v>92.162899564093351</v>
      </c>
      <c r="J32" s="57">
        <f>Arbustos!L33</f>
        <v>0.24692536641526411</v>
      </c>
      <c r="K32" s="57">
        <f t="shared" si="1"/>
        <v>0.3061874543549275</v>
      </c>
      <c r="L32" s="57">
        <f>'H-M'!N32</f>
        <v>0.4269662921348315</v>
      </c>
      <c r="M32" s="58">
        <f>'H-M'!O32</f>
        <v>8.2524271844660184</v>
      </c>
      <c r="N32" s="46"/>
      <c r="O32" s="59">
        <f t="shared" si="2"/>
        <v>101.14848049504913</v>
      </c>
    </row>
    <row r="33" spans="1:16" x14ac:dyDescent="0.25">
      <c r="A33" s="77" t="s">
        <v>45</v>
      </c>
      <c r="B33" s="47" t="s">
        <v>62</v>
      </c>
      <c r="C33" s="46"/>
      <c r="D33" s="46" t="s">
        <v>89</v>
      </c>
      <c r="E33" s="46">
        <v>709182</v>
      </c>
      <c r="F33" s="46">
        <v>1637131</v>
      </c>
      <c r="G33" s="46">
        <v>2657</v>
      </c>
      <c r="H33" s="57">
        <f>Arboles!P34</f>
        <v>0</v>
      </c>
      <c r="I33" s="57">
        <f t="shared" si="0"/>
        <v>0</v>
      </c>
      <c r="J33" s="57">
        <f>Arbustos!L34</f>
        <v>0.13859950340186533</v>
      </c>
      <c r="K33" s="57">
        <f t="shared" si="1"/>
        <v>0.17186338421831301</v>
      </c>
      <c r="L33" s="57">
        <f>'H-M'!N33</f>
        <v>0.76000000000000012</v>
      </c>
      <c r="M33" s="58">
        <f>'H-M'!O33</f>
        <v>8.1778846153846168</v>
      </c>
      <c r="N33" s="46"/>
      <c r="O33" s="59">
        <f t="shared" si="2"/>
        <v>9.1097479996029307</v>
      </c>
    </row>
    <row r="34" spans="1:16" x14ac:dyDescent="0.25">
      <c r="A34" s="77" t="s">
        <v>45</v>
      </c>
      <c r="B34" s="47" t="s">
        <v>63</v>
      </c>
      <c r="C34" s="46"/>
      <c r="D34" s="46" t="s">
        <v>89</v>
      </c>
      <c r="E34" s="46">
        <v>709194</v>
      </c>
      <c r="F34" s="46">
        <v>1637441</v>
      </c>
      <c r="G34" s="46">
        <v>2748</v>
      </c>
      <c r="H34" s="57">
        <f>Arboles!P35</f>
        <v>0</v>
      </c>
      <c r="I34" s="57">
        <f t="shared" si="0"/>
        <v>0</v>
      </c>
      <c r="J34" s="57">
        <f>Arbustos!L35</f>
        <v>2.0870272135830994E-2</v>
      </c>
      <c r="K34" s="57">
        <f t="shared" si="1"/>
        <v>2.5879137448430432E-2</v>
      </c>
      <c r="L34" s="57">
        <f>'H-M'!N34</f>
        <v>0.50602409638554213</v>
      </c>
      <c r="M34" s="58">
        <f>'H-M'!O34</f>
        <v>15.4</v>
      </c>
      <c r="N34" s="46"/>
      <c r="O34" s="59">
        <f t="shared" si="2"/>
        <v>15.931903233833973</v>
      </c>
    </row>
    <row r="35" spans="1:16" x14ac:dyDescent="0.25">
      <c r="A35" s="77" t="s">
        <v>45</v>
      </c>
      <c r="B35" s="47" t="s">
        <v>64</v>
      </c>
      <c r="C35" s="46"/>
      <c r="D35" s="46" t="s">
        <v>89</v>
      </c>
      <c r="E35" s="46">
        <v>709283</v>
      </c>
      <c r="F35" s="46">
        <v>1637594</v>
      </c>
      <c r="G35" s="46">
        <v>2821</v>
      </c>
      <c r="H35" s="57">
        <f>Arboles!P36</f>
        <v>0</v>
      </c>
      <c r="I35" s="57">
        <f t="shared" si="0"/>
        <v>0</v>
      </c>
      <c r="J35" s="57">
        <f>Arbustos!L36</f>
        <v>0.22371906533720062</v>
      </c>
      <c r="K35" s="57">
        <f t="shared" si="1"/>
        <v>0.27741164101812876</v>
      </c>
      <c r="L35" s="57">
        <f>'H-M'!N35</f>
        <v>1.3768115942028984</v>
      </c>
      <c r="M35" s="58">
        <f>'H-M'!O35</f>
        <v>4.2222222222222223</v>
      </c>
      <c r="N35" s="46"/>
      <c r="O35" s="59">
        <f t="shared" si="2"/>
        <v>5.8764454574432499</v>
      </c>
    </row>
    <row r="36" spans="1:16" x14ac:dyDescent="0.25">
      <c r="A36" s="77" t="s">
        <v>45</v>
      </c>
      <c r="B36" s="47" t="s">
        <v>65</v>
      </c>
      <c r="C36" s="46"/>
      <c r="D36" s="46" t="s">
        <v>89</v>
      </c>
      <c r="E36" s="46">
        <v>709452</v>
      </c>
      <c r="F36" s="46">
        <v>1637395</v>
      </c>
      <c r="G36" s="46">
        <v>2761</v>
      </c>
      <c r="H36" s="57">
        <f>Arboles!P37</f>
        <v>0</v>
      </c>
      <c r="I36" s="57">
        <f t="shared" si="0"/>
        <v>0</v>
      </c>
      <c r="J36" s="57">
        <f>Arbustos!L37</f>
        <v>6.4289503810598073E-2</v>
      </c>
      <c r="K36" s="57">
        <f t="shared" si="1"/>
        <v>7.9718984725141606E-2</v>
      </c>
      <c r="L36" s="57">
        <f>'H-M'!N36</f>
        <v>0</v>
      </c>
      <c r="M36" s="58">
        <f>'H-M'!O36</f>
        <v>15.115151515151515</v>
      </c>
      <c r="N36" s="46"/>
      <c r="O36" s="59">
        <f t="shared" si="2"/>
        <v>15.194870499876657</v>
      </c>
    </row>
    <row r="37" spans="1:16" x14ac:dyDescent="0.25">
      <c r="A37" s="77" t="s">
        <v>45</v>
      </c>
      <c r="B37" s="47" t="s">
        <v>66</v>
      </c>
      <c r="C37" s="46"/>
      <c r="D37" s="46" t="s">
        <v>89</v>
      </c>
      <c r="E37" s="46">
        <v>709544</v>
      </c>
      <c r="F37" s="46">
        <v>1637309</v>
      </c>
      <c r="G37" s="46">
        <v>2700</v>
      </c>
      <c r="H37" s="57">
        <f>Arboles!P38</f>
        <v>0</v>
      </c>
      <c r="I37" s="57">
        <f t="shared" si="0"/>
        <v>0</v>
      </c>
      <c r="J37" s="57">
        <f>Arbustos!L38</f>
        <v>9.1735014434332504E-2</v>
      </c>
      <c r="K37" s="57">
        <f t="shared" si="1"/>
        <v>0.11375141789857231</v>
      </c>
      <c r="L37" s="57">
        <f>'H-M'!N37</f>
        <v>1.553030303030303</v>
      </c>
      <c r="M37" s="58">
        <f>'H-M'!O37</f>
        <v>3.8389261744966445</v>
      </c>
      <c r="N37" s="46"/>
      <c r="O37" s="59">
        <f t="shared" si="2"/>
        <v>5.5057078954255196</v>
      </c>
    </row>
    <row r="38" spans="1:16" x14ac:dyDescent="0.25">
      <c r="A38" s="77" t="s">
        <v>45</v>
      </c>
      <c r="B38" s="47" t="s">
        <v>67</v>
      </c>
      <c r="C38" s="46"/>
      <c r="D38" s="46" t="s">
        <v>89</v>
      </c>
      <c r="E38" s="46">
        <v>709918</v>
      </c>
      <c r="F38" s="46">
        <v>1637229</v>
      </c>
      <c r="G38" s="46">
        <v>2718</v>
      </c>
      <c r="H38" s="57">
        <f>Arboles!P39</f>
        <v>0</v>
      </c>
      <c r="I38" s="57">
        <f t="shared" si="0"/>
        <v>0</v>
      </c>
      <c r="J38" s="57">
        <f>Arbustos!L39</f>
        <v>3.0325047007375306E-2</v>
      </c>
      <c r="K38" s="57">
        <f t="shared" si="1"/>
        <v>3.7603058289145376E-2</v>
      </c>
      <c r="L38" s="57">
        <f>'H-M'!N38</f>
        <v>0.74561403508771928</v>
      </c>
      <c r="M38" s="58">
        <f>'H-M'!O38</f>
        <v>17.654891304347824</v>
      </c>
      <c r="N38" s="46"/>
      <c r="O38" s="59">
        <f t="shared" si="2"/>
        <v>18.43810839772469</v>
      </c>
    </row>
    <row r="39" spans="1:16" x14ac:dyDescent="0.25">
      <c r="A39" s="77" t="s">
        <v>45</v>
      </c>
      <c r="B39" s="47" t="s">
        <v>68</v>
      </c>
      <c r="C39" s="46"/>
      <c r="D39" s="46" t="s">
        <v>89</v>
      </c>
      <c r="E39" s="46">
        <v>710055</v>
      </c>
      <c r="F39" s="46">
        <v>1637361</v>
      </c>
      <c r="G39" s="46">
        <v>2760</v>
      </c>
      <c r="H39" s="57">
        <f>Arboles!P40</f>
        <v>0</v>
      </c>
      <c r="I39" s="57">
        <f t="shared" si="0"/>
        <v>0</v>
      </c>
      <c r="J39" s="57">
        <f>Arbustos!L40</f>
        <v>1.0915338811006266E-2</v>
      </c>
      <c r="K39" s="57">
        <f t="shared" si="1"/>
        <v>1.353502012564777E-2</v>
      </c>
      <c r="L39" s="57">
        <f>'H-M'!N39</f>
        <v>1.3580246913580245</v>
      </c>
      <c r="M39" s="58">
        <f>'H-M'!O39</f>
        <v>19.172932330827066</v>
      </c>
      <c r="N39" s="46"/>
      <c r="O39" s="59">
        <f t="shared" si="2"/>
        <v>20.54449204231074</v>
      </c>
    </row>
    <row r="40" spans="1:16" x14ac:dyDescent="0.25">
      <c r="A40" s="77" t="s">
        <v>45</v>
      </c>
      <c r="B40" s="47" t="s">
        <v>69</v>
      </c>
      <c r="C40" s="46"/>
      <c r="D40" s="46" t="s">
        <v>89</v>
      </c>
      <c r="E40" s="46">
        <v>709989</v>
      </c>
      <c r="F40" s="46">
        <v>1637438</v>
      </c>
      <c r="G40" s="46">
        <v>2813</v>
      </c>
      <c r="H40" s="57">
        <f>Arboles!P41</f>
        <v>0</v>
      </c>
      <c r="I40" s="57">
        <f t="shared" si="0"/>
        <v>0</v>
      </c>
      <c r="J40" s="57">
        <f>Arbustos!L41</f>
        <v>1.0513211076572618E-2</v>
      </c>
      <c r="K40" s="57">
        <f t="shared" si="1"/>
        <v>1.3036381734950047E-2</v>
      </c>
      <c r="L40" s="57">
        <f>'H-M'!N40</f>
        <v>1.0769230769230771</v>
      </c>
      <c r="M40" s="58">
        <f>'H-M'!O40</f>
        <v>17.666666666666664</v>
      </c>
      <c r="N40" s="46"/>
      <c r="O40" s="59">
        <f t="shared" si="2"/>
        <v>18.75662612532469</v>
      </c>
    </row>
    <row r="41" spans="1:16" x14ac:dyDescent="0.25">
      <c r="A41" s="77" t="s">
        <v>45</v>
      </c>
      <c r="B41" s="47" t="s">
        <v>70</v>
      </c>
      <c r="C41" s="46"/>
      <c r="D41" s="46" t="s">
        <v>89</v>
      </c>
      <c r="E41" s="46">
        <v>709835</v>
      </c>
      <c r="F41" s="46">
        <v>1637594</v>
      </c>
      <c r="G41" s="46">
        <v>2875</v>
      </c>
      <c r="H41" s="57">
        <f>Arboles!P42</f>
        <v>0</v>
      </c>
      <c r="I41" s="57">
        <f t="shared" si="0"/>
        <v>0</v>
      </c>
      <c r="J41" s="57">
        <f>Arbustos!L42</f>
        <v>1.3699259729722258E-2</v>
      </c>
      <c r="K41" s="57">
        <f t="shared" si="1"/>
        <v>1.6987082064855601E-2</v>
      </c>
      <c r="L41" s="57">
        <f>'H-M'!N41</f>
        <v>1.5616438356164384</v>
      </c>
      <c r="M41" s="58">
        <f>'H-M'!O41</f>
        <v>10.723076923076922</v>
      </c>
      <c r="N41" s="46"/>
      <c r="O41" s="59">
        <f t="shared" si="2"/>
        <v>12.301707840758215</v>
      </c>
    </row>
    <row r="42" spans="1:16" x14ac:dyDescent="0.25">
      <c r="A42" s="77" t="s">
        <v>45</v>
      </c>
      <c r="B42" s="47" t="s">
        <v>71</v>
      </c>
      <c r="C42" s="46"/>
      <c r="D42" s="46" t="s">
        <v>89</v>
      </c>
      <c r="E42" s="46">
        <v>709606</v>
      </c>
      <c r="F42" s="46">
        <v>1637597</v>
      </c>
      <c r="G42" s="46">
        <v>2852</v>
      </c>
      <c r="H42" s="57">
        <f>Arboles!P43</f>
        <v>0</v>
      </c>
      <c r="I42" s="57">
        <f t="shared" si="0"/>
        <v>0</v>
      </c>
      <c r="J42" s="57">
        <f>Arbustos!L43</f>
        <v>0</v>
      </c>
      <c r="K42" s="57">
        <f t="shared" si="1"/>
        <v>0</v>
      </c>
      <c r="L42" s="57">
        <f>'H-M'!N42</f>
        <v>1.6432432432432431</v>
      </c>
      <c r="M42" s="58">
        <f>'H-M'!O42</f>
        <v>3.5945945945945939</v>
      </c>
      <c r="N42" s="46"/>
      <c r="O42" s="59">
        <f t="shared" si="2"/>
        <v>5.2378378378378372</v>
      </c>
    </row>
    <row r="43" spans="1:16" x14ac:dyDescent="0.25">
      <c r="A43" s="77" t="s">
        <v>45</v>
      </c>
      <c r="B43" s="47" t="s">
        <v>72</v>
      </c>
      <c r="C43" s="46"/>
      <c r="D43" s="46" t="s">
        <v>89</v>
      </c>
      <c r="E43" s="46">
        <v>709784</v>
      </c>
      <c r="F43" s="46">
        <v>1637264</v>
      </c>
      <c r="G43" s="46">
        <v>2690</v>
      </c>
      <c r="H43" s="57">
        <f>Arboles!P44</f>
        <v>0</v>
      </c>
      <c r="I43" s="57">
        <f t="shared" si="0"/>
        <v>0</v>
      </c>
      <c r="J43" s="57">
        <f>Arbustos!L44</f>
        <v>6.0603985547633106E-3</v>
      </c>
      <c r="K43" s="57">
        <f t="shared" si="1"/>
        <v>7.5148942079065048E-3</v>
      </c>
      <c r="L43" s="57">
        <f>'H-M'!N43</f>
        <v>0.4285714285714286</v>
      </c>
      <c r="M43" s="58">
        <f>'H-M'!O43</f>
        <v>7.605633802816901</v>
      </c>
      <c r="N43" s="46"/>
      <c r="O43" s="59">
        <f t="shared" si="2"/>
        <v>8.0417201255962354</v>
      </c>
    </row>
    <row r="45" spans="1:16" x14ac:dyDescent="0.25">
      <c r="O45" s="59">
        <f>AVERAGE(O3:O43)</f>
        <v>84.493023357327118</v>
      </c>
      <c r="P45" s="49" t="s">
        <v>41</v>
      </c>
    </row>
  </sheetData>
  <mergeCells count="2">
    <mergeCell ref="E1:G1"/>
    <mergeCell ref="H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Grales</vt:lpstr>
      <vt:lpstr>Arboles</vt:lpstr>
      <vt:lpstr>Hoja1</vt:lpstr>
      <vt:lpstr>Arbustos</vt:lpstr>
      <vt:lpstr>H-M</vt:lpstr>
      <vt:lpstr>Resumen TNC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DangerGo</cp:lastModifiedBy>
  <cp:revision/>
  <dcterms:created xsi:type="dcterms:W3CDTF">2014-04-10T13:49:36Z</dcterms:created>
  <dcterms:modified xsi:type="dcterms:W3CDTF">2016-03-01T23:45:27Z</dcterms:modified>
</cp:coreProperties>
</file>